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https://gizonline.sharepoint.com/sites/CountryOfficeGIZUA-BVertrge/Freigegebene Dokumente/B Verträge/21.2145.7/83505109 Labour market toolbox/2 Tender/"/>
    </mc:Choice>
  </mc:AlternateContent>
  <xr:revisionPtr revIDLastSave="0" documentId="8_{81734E25-8982-4D76-AE86-E6572E597B8B}" xr6:coauthVersionLast="47" xr6:coauthVersionMax="47" xr10:uidLastSave="{00000000-0000-0000-0000-000000000000}"/>
  <bookViews>
    <workbookView xWindow="-110" yWindow="-110" windowWidth="19420" windowHeight="10300" tabRatio="890" xr2:uid="{00000000-000D-0000-FFFF-FFFF00000000}"/>
  </bookViews>
  <sheets>
    <sheet name="Запрошення" sheetId="3" r:id="rId1"/>
    <sheet name="Документи" sheetId="40" r:id="rId2"/>
    <sheet name="Додаток 2_Комерційна пропозиція" sheetId="51" r:id="rId3"/>
    <sheet name="Технічна оцінка" sheetId="57" r:id="rId4"/>
    <sheet name="FAQ_Tender" sheetId="7" r:id="rId5"/>
    <sheet name="legend" sheetId="56" r:id="rId6"/>
  </sheets>
  <externalReferences>
    <externalReference r:id="rId7"/>
    <externalReference r:id="rId8"/>
    <externalReference r:id="rId9"/>
    <externalReference r:id="rId10"/>
  </externalReferences>
  <definedNames>
    <definedName name="_xlnm._FilterDatabase" localSheetId="2" hidden="1">'Додаток 2_Комерційна пропозиція'!#REF!</definedName>
    <definedName name="Answer">[1]legend!$G$2:$G$5</definedName>
    <definedName name="Category_of_good" localSheetId="2">'[2]Dropdown menu'!$A$14:$A$31</definedName>
    <definedName name="Category_of_good">'[3]Dropdown menu'!$A$14:$A$31</definedName>
    <definedName name="Complexity">[1]legend!$B$2:$B$5</definedName>
    <definedName name="Experience">[1]legend!$C$2:$C$6</definedName>
    <definedName name="Fee">[1]legend!$A$2:$A$6</definedName>
    <definedName name="fixed_fee">legend!$C$4:$C$6</definedName>
    <definedName name="fullpart">[1]legend!$C$12:$C$14</definedName>
    <definedName name="Justification_for_non_neutral_specification" localSheetId="2">'[2]Dropdown menu'!$G$8:$G$12</definedName>
    <definedName name="Justification_for_non_neutral_specification">'[3]Dropdown menu'!$G$8:$G$12</definedName>
    <definedName name="_xlnm.Print_Area" localSheetId="2">'Додаток 2_Комерційна пропозиція'!$A$1:$G$36</definedName>
    <definedName name="_xlnm.Print_Area" localSheetId="3">'Технічна оцінка'!$A$1:$N$119</definedName>
    <definedName name="_xlnm.Print_Titles" localSheetId="3">'Технічна оцінка'!$1:$9</definedName>
    <definedName name="pro_class">[1]legend!$F$1:$F$31</definedName>
    <definedName name="typeoftender">[1]legend!$A$23:$A$29</definedName>
    <definedName name="Wertung" localSheetId="3">#REF!</definedName>
    <definedName name="Wertung">#REF!</definedName>
    <definedName name="yes_no" localSheetId="2">'[2]Dropdown menu'!$G$1:$G$3</definedName>
    <definedName name="yes_no">'[3]Dropdown menu'!$G$1:$G$3</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51" l="1"/>
  <c r="F26" i="3"/>
  <c r="P115" i="57"/>
  <c r="P114" i="57"/>
  <c r="P113" i="57"/>
  <c r="P112" i="57"/>
  <c r="P111" i="57"/>
  <c r="N111" i="57"/>
  <c r="D111" i="57"/>
  <c r="P110" i="57"/>
  <c r="N110" i="57"/>
  <c r="L110" i="57"/>
  <c r="J110" i="57"/>
  <c r="H110" i="57"/>
  <c r="F110" i="57"/>
  <c r="P109" i="57"/>
  <c r="N109" i="57"/>
  <c r="L109" i="57"/>
  <c r="J109" i="57"/>
  <c r="H109" i="57"/>
  <c r="F109" i="57"/>
  <c r="P108" i="57"/>
  <c r="N108" i="57"/>
  <c r="L108" i="57"/>
  <c r="L111" i="57" s="1"/>
  <c r="J108" i="57"/>
  <c r="J111" i="57" s="1"/>
  <c r="H108" i="57"/>
  <c r="H111" i="57" s="1"/>
  <c r="F108" i="57"/>
  <c r="F111" i="57" s="1"/>
  <c r="P107" i="57"/>
  <c r="P106" i="57"/>
  <c r="D106" i="57"/>
  <c r="D112" i="57" s="1"/>
  <c r="P105" i="57"/>
  <c r="N105" i="57"/>
  <c r="L105" i="57"/>
  <c r="J105" i="57"/>
  <c r="H105" i="57"/>
  <c r="F105" i="57"/>
  <c r="P104" i="57"/>
  <c r="N104" i="57"/>
  <c r="L104" i="57"/>
  <c r="J104" i="57"/>
  <c r="H104" i="57"/>
  <c r="F104" i="57"/>
  <c r="P103" i="57"/>
  <c r="N103" i="57"/>
  <c r="L103" i="57"/>
  <c r="J103" i="57"/>
  <c r="H103" i="57"/>
  <c r="F103" i="57"/>
  <c r="P102" i="57"/>
  <c r="N102" i="57"/>
  <c r="L102" i="57"/>
  <c r="J102" i="57"/>
  <c r="H102" i="57"/>
  <c r="F102" i="57"/>
  <c r="F106" i="57" s="1"/>
  <c r="P101" i="57"/>
  <c r="N101" i="57"/>
  <c r="L101" i="57"/>
  <c r="J101" i="57"/>
  <c r="H101" i="57"/>
  <c r="F101" i="57"/>
  <c r="P100" i="57"/>
  <c r="N100" i="57"/>
  <c r="L100" i="57"/>
  <c r="J100" i="57"/>
  <c r="H100" i="57"/>
  <c r="F100" i="57"/>
  <c r="P99" i="57"/>
  <c r="N99" i="57"/>
  <c r="N106" i="57" s="1"/>
  <c r="L99" i="57"/>
  <c r="L106" i="57" s="1"/>
  <c r="J99" i="57"/>
  <c r="J106" i="57" s="1"/>
  <c r="H99" i="57"/>
  <c r="H106" i="57" s="1"/>
  <c r="F99" i="57"/>
  <c r="P98" i="57"/>
  <c r="P97" i="57"/>
  <c r="F97" i="57"/>
  <c r="D97" i="57"/>
  <c r="P96" i="57"/>
  <c r="N96" i="57"/>
  <c r="L96" i="57"/>
  <c r="J96" i="57"/>
  <c r="H96" i="57"/>
  <c r="F96" i="57"/>
  <c r="P95" i="57"/>
  <c r="N95" i="57"/>
  <c r="L95" i="57"/>
  <c r="J95" i="57"/>
  <c r="H95" i="57"/>
  <c r="F95" i="57"/>
  <c r="P94" i="57"/>
  <c r="N94" i="57"/>
  <c r="L94" i="57"/>
  <c r="J94" i="57"/>
  <c r="H94" i="57"/>
  <c r="F94" i="57"/>
  <c r="P93" i="57"/>
  <c r="N93" i="57"/>
  <c r="L93" i="57"/>
  <c r="J93" i="57"/>
  <c r="J97" i="57" s="1"/>
  <c r="H93" i="57"/>
  <c r="H97" i="57" s="1"/>
  <c r="F93" i="57"/>
  <c r="P92" i="57"/>
  <c r="N92" i="57"/>
  <c r="L92" i="57"/>
  <c r="J92" i="57"/>
  <c r="H92" i="57"/>
  <c r="F92" i="57"/>
  <c r="P91" i="57"/>
  <c r="N91" i="57"/>
  <c r="L91" i="57"/>
  <c r="J91" i="57"/>
  <c r="H91" i="57"/>
  <c r="F91" i="57"/>
  <c r="P90" i="57"/>
  <c r="N90" i="57"/>
  <c r="N97" i="57" s="1"/>
  <c r="L90" i="57"/>
  <c r="L97" i="57" s="1"/>
  <c r="J90" i="57"/>
  <c r="H90" i="57"/>
  <c r="F90" i="57"/>
  <c r="P89" i="57"/>
  <c r="P88" i="57"/>
  <c r="J88" i="57"/>
  <c r="D88" i="57"/>
  <c r="P87" i="57"/>
  <c r="N87" i="57"/>
  <c r="L87" i="57"/>
  <c r="J87" i="57"/>
  <c r="H87" i="57"/>
  <c r="F87" i="57"/>
  <c r="P86" i="57"/>
  <c r="N86" i="57"/>
  <c r="L86" i="57"/>
  <c r="J86" i="57"/>
  <c r="H86" i="57"/>
  <c r="F86" i="57"/>
  <c r="P85" i="57"/>
  <c r="N85" i="57"/>
  <c r="L85" i="57"/>
  <c r="J85" i="57"/>
  <c r="H85" i="57"/>
  <c r="F85" i="57"/>
  <c r="P84" i="57"/>
  <c r="N84" i="57"/>
  <c r="L84" i="57"/>
  <c r="J84" i="57"/>
  <c r="H84" i="57"/>
  <c r="F84" i="57"/>
  <c r="P83" i="57"/>
  <c r="N83" i="57"/>
  <c r="L83" i="57"/>
  <c r="J83" i="57"/>
  <c r="H83" i="57"/>
  <c r="F83" i="57"/>
  <c r="P82" i="57"/>
  <c r="N82" i="57"/>
  <c r="L82" i="57"/>
  <c r="J82" i="57"/>
  <c r="H82" i="57"/>
  <c r="F82" i="57"/>
  <c r="P81" i="57"/>
  <c r="N81" i="57"/>
  <c r="L81" i="57"/>
  <c r="J81" i="57"/>
  <c r="H81" i="57"/>
  <c r="F81" i="57"/>
  <c r="F88" i="57" s="1"/>
  <c r="P80" i="57"/>
  <c r="N80" i="57"/>
  <c r="N88" i="57" s="1"/>
  <c r="L80" i="57"/>
  <c r="L88" i="57" s="1"/>
  <c r="J80" i="57"/>
  <c r="H80" i="57"/>
  <c r="H88" i="57" s="1"/>
  <c r="F80" i="57"/>
  <c r="P79" i="57"/>
  <c r="P78" i="57"/>
  <c r="J78" i="57"/>
  <c r="D78" i="57"/>
  <c r="P77" i="57"/>
  <c r="N77" i="57"/>
  <c r="L77" i="57"/>
  <c r="J77" i="57"/>
  <c r="H77" i="57"/>
  <c r="F77" i="57"/>
  <c r="P76" i="57"/>
  <c r="N76" i="57"/>
  <c r="L76" i="57"/>
  <c r="J76" i="57"/>
  <c r="H76" i="57"/>
  <c r="F76" i="57"/>
  <c r="P75" i="57"/>
  <c r="N75" i="57"/>
  <c r="L75" i="57"/>
  <c r="J75" i="57"/>
  <c r="H75" i="57"/>
  <c r="F75" i="57"/>
  <c r="P74" i="57"/>
  <c r="N74" i="57"/>
  <c r="L74" i="57"/>
  <c r="J74" i="57"/>
  <c r="H74" i="57"/>
  <c r="F74" i="57"/>
  <c r="P73" i="57"/>
  <c r="N73" i="57"/>
  <c r="L73" i="57"/>
  <c r="J73" i="57"/>
  <c r="H73" i="57"/>
  <c r="F73" i="57"/>
  <c r="P72" i="57"/>
  <c r="N72" i="57"/>
  <c r="L72" i="57"/>
  <c r="J72" i="57"/>
  <c r="H72" i="57"/>
  <c r="F72" i="57"/>
  <c r="P71" i="57"/>
  <c r="N71" i="57"/>
  <c r="L71" i="57"/>
  <c r="J71" i="57"/>
  <c r="H71" i="57"/>
  <c r="F71" i="57"/>
  <c r="F78" i="57" s="1"/>
  <c r="P70" i="57"/>
  <c r="N70" i="57"/>
  <c r="N78" i="57" s="1"/>
  <c r="L70" i="57"/>
  <c r="L78" i="57" s="1"/>
  <c r="J70" i="57"/>
  <c r="H70" i="57"/>
  <c r="H78" i="57" s="1"/>
  <c r="F70" i="57"/>
  <c r="P69" i="57"/>
  <c r="P68" i="57"/>
  <c r="J68" i="57"/>
  <c r="D68" i="57"/>
  <c r="P67" i="57"/>
  <c r="N67" i="57"/>
  <c r="L67" i="57"/>
  <c r="J67" i="57"/>
  <c r="H67" i="57"/>
  <c r="F67" i="57"/>
  <c r="P66" i="57"/>
  <c r="N66" i="57"/>
  <c r="L66" i="57"/>
  <c r="J66" i="57"/>
  <c r="H66" i="57"/>
  <c r="F66" i="57"/>
  <c r="P65" i="57"/>
  <c r="N65" i="57"/>
  <c r="L65" i="57"/>
  <c r="J65" i="57"/>
  <c r="H65" i="57"/>
  <c r="F65" i="57"/>
  <c r="P64" i="57"/>
  <c r="N64" i="57"/>
  <c r="L64" i="57"/>
  <c r="J64" i="57"/>
  <c r="H64" i="57"/>
  <c r="F64" i="57"/>
  <c r="P63" i="57"/>
  <c r="N63" i="57"/>
  <c r="L63" i="57"/>
  <c r="J63" i="57"/>
  <c r="H63" i="57"/>
  <c r="F63" i="57"/>
  <c r="P62" i="57"/>
  <c r="N62" i="57"/>
  <c r="L62" i="57"/>
  <c r="J62" i="57"/>
  <c r="H62" i="57"/>
  <c r="F62" i="57"/>
  <c r="P61" i="57"/>
  <c r="N61" i="57"/>
  <c r="L61" i="57"/>
  <c r="J61" i="57"/>
  <c r="H61" i="57"/>
  <c r="F61" i="57"/>
  <c r="F68" i="57" s="1"/>
  <c r="P60" i="57"/>
  <c r="N60" i="57"/>
  <c r="N68" i="57" s="1"/>
  <c r="L60" i="57"/>
  <c r="L68" i="57" s="1"/>
  <c r="J60" i="57"/>
  <c r="H60" i="57"/>
  <c r="H68" i="57" s="1"/>
  <c r="F60" i="57"/>
  <c r="P59" i="57"/>
  <c r="P58" i="57"/>
  <c r="J58" i="57"/>
  <c r="D58" i="57"/>
  <c r="P57" i="57"/>
  <c r="N57" i="57"/>
  <c r="L57" i="57"/>
  <c r="J57" i="57"/>
  <c r="H57" i="57"/>
  <c r="F57" i="57"/>
  <c r="P56" i="57"/>
  <c r="N56" i="57"/>
  <c r="L56" i="57"/>
  <c r="J56" i="57"/>
  <c r="H56" i="57"/>
  <c r="F56" i="57"/>
  <c r="P55" i="57"/>
  <c r="N55" i="57"/>
  <c r="L55" i="57"/>
  <c r="J55" i="57"/>
  <c r="H55" i="57"/>
  <c r="F55" i="57"/>
  <c r="P54" i="57"/>
  <c r="N54" i="57"/>
  <c r="L54" i="57"/>
  <c r="J54" i="57"/>
  <c r="H54" i="57"/>
  <c r="F54" i="57"/>
  <c r="P53" i="57"/>
  <c r="N53" i="57"/>
  <c r="L53" i="57"/>
  <c r="J53" i="57"/>
  <c r="H53" i="57"/>
  <c r="F53" i="57"/>
  <c r="P52" i="57"/>
  <c r="N52" i="57"/>
  <c r="L52" i="57"/>
  <c r="J52" i="57"/>
  <c r="H52" i="57"/>
  <c r="F52" i="57"/>
  <c r="P51" i="57"/>
  <c r="N51" i="57"/>
  <c r="L51" i="57"/>
  <c r="J51" i="57"/>
  <c r="H51" i="57"/>
  <c r="F51" i="57"/>
  <c r="F58" i="57" s="1"/>
  <c r="P50" i="57"/>
  <c r="N50" i="57"/>
  <c r="N58" i="57" s="1"/>
  <c r="L50" i="57"/>
  <c r="L58" i="57" s="1"/>
  <c r="J50" i="57"/>
  <c r="H50" i="57"/>
  <c r="H58" i="57" s="1"/>
  <c r="F50" i="57"/>
  <c r="P49" i="57"/>
  <c r="P48" i="57"/>
  <c r="J48" i="57"/>
  <c r="D48" i="57"/>
  <c r="P47" i="57"/>
  <c r="N47" i="57"/>
  <c r="L47" i="57"/>
  <c r="J47" i="57"/>
  <c r="H47" i="57"/>
  <c r="F47" i="57"/>
  <c r="P46" i="57"/>
  <c r="N46" i="57"/>
  <c r="L46" i="57"/>
  <c r="J46" i="57"/>
  <c r="H46" i="57"/>
  <c r="F46" i="57"/>
  <c r="P45" i="57"/>
  <c r="N45" i="57"/>
  <c r="L45" i="57"/>
  <c r="J45" i="57"/>
  <c r="H45" i="57"/>
  <c r="F45" i="57"/>
  <c r="P44" i="57"/>
  <c r="N44" i="57"/>
  <c r="L44" i="57"/>
  <c r="J44" i="57"/>
  <c r="H44" i="57"/>
  <c r="F44" i="57"/>
  <c r="P43" i="57"/>
  <c r="N43" i="57"/>
  <c r="L43" i="57"/>
  <c r="J43" i="57"/>
  <c r="H43" i="57"/>
  <c r="F43" i="57"/>
  <c r="P42" i="57"/>
  <c r="N42" i="57"/>
  <c r="L42" i="57"/>
  <c r="J42" i="57"/>
  <c r="H42" i="57"/>
  <c r="F42" i="57"/>
  <c r="P41" i="57"/>
  <c r="N41" i="57"/>
  <c r="L41" i="57"/>
  <c r="J41" i="57"/>
  <c r="H41" i="57"/>
  <c r="F41" i="57"/>
  <c r="F48" i="57" s="1"/>
  <c r="P40" i="57"/>
  <c r="N40" i="57"/>
  <c r="N48" i="57" s="1"/>
  <c r="N112" i="57" s="1"/>
  <c r="L40" i="57"/>
  <c r="L48" i="57" s="1"/>
  <c r="J40" i="57"/>
  <c r="H40" i="57"/>
  <c r="H48" i="57" s="1"/>
  <c r="F40" i="57"/>
  <c r="P39" i="57"/>
  <c r="P38" i="57"/>
  <c r="P37" i="57"/>
  <c r="P36" i="57"/>
  <c r="N36" i="57"/>
  <c r="L36" i="57"/>
  <c r="J36" i="57"/>
  <c r="H36" i="57"/>
  <c r="F36" i="57"/>
  <c r="P35" i="57"/>
  <c r="J35" i="57"/>
  <c r="H35" i="57"/>
  <c r="F35" i="57"/>
  <c r="D35" i="57"/>
  <c r="P34" i="57"/>
  <c r="N34" i="57"/>
  <c r="L34" i="57"/>
  <c r="J34" i="57"/>
  <c r="H34" i="57"/>
  <c r="F34" i="57"/>
  <c r="P33" i="57"/>
  <c r="N33" i="57"/>
  <c r="L33" i="57"/>
  <c r="J33" i="57"/>
  <c r="H33" i="57"/>
  <c r="F33" i="57"/>
  <c r="P32" i="57"/>
  <c r="N32" i="57"/>
  <c r="N35" i="57" s="1"/>
  <c r="L32" i="57"/>
  <c r="L35" i="57" s="1"/>
  <c r="J32" i="57"/>
  <c r="H32" i="57"/>
  <c r="F32" i="57"/>
  <c r="P31" i="57"/>
  <c r="P30" i="57"/>
  <c r="N30" i="57"/>
  <c r="L30" i="57"/>
  <c r="J30" i="57"/>
  <c r="D30" i="57"/>
  <c r="P29" i="57"/>
  <c r="N29" i="57"/>
  <c r="L29" i="57"/>
  <c r="J29" i="57"/>
  <c r="H29" i="57"/>
  <c r="F29" i="57"/>
  <c r="P28" i="57"/>
  <c r="N28" i="57"/>
  <c r="L28" i="57"/>
  <c r="J28" i="57"/>
  <c r="H28" i="57"/>
  <c r="H30" i="57" s="1"/>
  <c r="F28" i="57"/>
  <c r="F30" i="57" s="1"/>
  <c r="P27" i="57"/>
  <c r="P26" i="57"/>
  <c r="J26" i="57"/>
  <c r="H26" i="57"/>
  <c r="F26" i="57"/>
  <c r="D26" i="57"/>
  <c r="P25" i="57"/>
  <c r="N25" i="57"/>
  <c r="L25" i="57"/>
  <c r="J25" i="57"/>
  <c r="H25" i="57"/>
  <c r="F25" i="57"/>
  <c r="P24" i="57"/>
  <c r="N24" i="57"/>
  <c r="N26" i="57" s="1"/>
  <c r="L24" i="57"/>
  <c r="L26" i="57" s="1"/>
  <c r="J24" i="57"/>
  <c r="H24" i="57"/>
  <c r="F24" i="57"/>
  <c r="P23" i="57"/>
  <c r="P22" i="57"/>
  <c r="N22" i="57"/>
  <c r="L22" i="57"/>
  <c r="J22" i="57"/>
  <c r="D22" i="57"/>
  <c r="P21" i="57"/>
  <c r="N21" i="57"/>
  <c r="L21" i="57"/>
  <c r="J21" i="57"/>
  <c r="H21" i="57"/>
  <c r="F21" i="57"/>
  <c r="P20" i="57"/>
  <c r="N20" i="57"/>
  <c r="L20" i="57"/>
  <c r="J20" i="57"/>
  <c r="H20" i="57"/>
  <c r="H22" i="57" s="1"/>
  <c r="F20" i="57"/>
  <c r="F22" i="57" s="1"/>
  <c r="P19" i="57"/>
  <c r="P18" i="57"/>
  <c r="J18" i="57"/>
  <c r="H18" i="57"/>
  <c r="F18" i="57"/>
  <c r="D18" i="57"/>
  <c r="D37" i="57" s="1"/>
  <c r="P17" i="57"/>
  <c r="N17" i="57"/>
  <c r="L17" i="57"/>
  <c r="J17" i="57"/>
  <c r="H17" i="57"/>
  <c r="F17" i="57"/>
  <c r="P16" i="57"/>
  <c r="N16" i="57"/>
  <c r="N18" i="57" s="1"/>
  <c r="N37" i="57" s="1"/>
  <c r="N113" i="57" s="1"/>
  <c r="N114" i="57" s="1"/>
  <c r="N115" i="57" s="1"/>
  <c r="L16" i="57"/>
  <c r="L18" i="57" s="1"/>
  <c r="L37" i="57" s="1"/>
  <c r="J16" i="57"/>
  <c r="H16" i="57"/>
  <c r="F16" i="57"/>
  <c r="P15" i="57"/>
  <c r="P14" i="57"/>
  <c r="N14" i="57"/>
  <c r="L14" i="57"/>
  <c r="J14" i="57"/>
  <c r="J37" i="57" s="1"/>
  <c r="D14" i="57"/>
  <c r="P13" i="57"/>
  <c r="N13" i="57"/>
  <c r="L13" i="57"/>
  <c r="J13" i="57"/>
  <c r="H13" i="57"/>
  <c r="F13" i="57"/>
  <c r="P12" i="57"/>
  <c r="N12" i="57"/>
  <c r="L12" i="57"/>
  <c r="J12" i="57"/>
  <c r="H12" i="57"/>
  <c r="H14" i="57" s="1"/>
  <c r="F12" i="57"/>
  <c r="F14" i="57" s="1"/>
  <c r="P11" i="57"/>
  <c r="P10" i="57"/>
  <c r="M5" i="57"/>
  <c r="L112" i="57" l="1"/>
  <c r="H112" i="57"/>
  <c r="J112" i="57"/>
  <c r="J113" i="57" s="1"/>
  <c r="J114" i="57" s="1"/>
  <c r="J115" i="57" s="1"/>
  <c r="D113" i="57"/>
  <c r="L113" i="57"/>
  <c r="L114" i="57" s="1"/>
  <c r="L115" i="57" s="1"/>
  <c r="F37" i="57"/>
  <c r="F112" i="57"/>
  <c r="H37" i="57"/>
  <c r="F113" i="57" l="1"/>
  <c r="F114" i="57" s="1"/>
  <c r="F115" i="57" s="1"/>
  <c r="H113" i="57"/>
  <c r="H114" i="57" s="1"/>
  <c r="H115" i="57" s="1"/>
  <c r="D9" i="51" l="1"/>
  <c r="G12" i="51"/>
  <c r="G11" i="51"/>
  <c r="G13" i="51" l="1"/>
  <c r="M27" i="3"/>
  <c r="J5" i="3" l="1"/>
  <c r="M22" i="3" l="1"/>
  <c r="J18" i="3"/>
  <c r="K22" i="3"/>
  <c r="L10" i="3"/>
  <c r="M26" i="3"/>
  <c r="E10" i="3" l="1"/>
</calcChain>
</file>

<file path=xl/sharedStrings.xml><?xml version="1.0" encoding="utf-8"?>
<sst xmlns="http://schemas.openxmlformats.org/spreadsheetml/2006/main" count="471" uniqueCount="395">
  <si>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</si>
  <si>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</si>
  <si>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</si>
  <si>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</si>
  <si>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</si>
  <si>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</si>
  <si>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</si>
  <si>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3</t>
  </si>
  <si>
    <t>робочих дні(в) до дати закінчення тендеру</t>
  </si>
  <si>
    <t>3) з посиланням на номер тендеру в темі листа.</t>
  </si>
  <si>
    <r>
      <rPr>
        <u/>
        <sz val="10"/>
        <color theme="1"/>
        <rFont val="Arial"/>
        <family val="2"/>
        <charset val="204"/>
      </rPr>
      <t>Постачальник</t>
    </r>
    <r>
      <rPr>
        <sz val="10"/>
        <color theme="1"/>
        <rFont val="Arial"/>
        <family val="2"/>
        <charset val="204"/>
      </rPr>
      <t xml:space="preserve"> товарів та послуг згідно п. 198.5 ст. 198 ПКУ </t>
    </r>
    <r>
      <rPr>
        <u/>
        <sz val="10"/>
        <color theme="1"/>
        <rFont val="Arial"/>
        <family val="2"/>
        <charset val="204"/>
      </rPr>
      <t xml:space="preserve">не нараховує податкові зобов’язання по таких договорах. </t>
    </r>
  </si>
  <si>
    <t>Посилання на законодавчі норми:</t>
  </si>
  <si>
    <t xml:space="preserve">1) Постанова 153  (підпункт 2-1 пункту 14) </t>
  </si>
  <si>
    <t>2) Рамкова Угода між Урядом України та Урядом Федеративної Республіки Німеччини про консультування і технічне співробітництво  (ст.8)</t>
  </si>
  <si>
    <t>3) Рамкова угода між Урядом України і Комісією Європейських Співтовариств</t>
  </si>
  <si>
    <t>4) Перелік зареєстрованих проєктів з планами закупівель</t>
  </si>
  <si>
    <t>5) Податковий кодекс (ст. 197.11 та ст.198.5(б) )</t>
  </si>
  <si>
    <t>6) План закупівель, опублікований на відкритому ресурсі - Урядовому порталі</t>
  </si>
  <si>
    <t xml:space="preserve">Пропозиції мають бути подані до </t>
  </si>
  <si>
    <t xml:space="preserve">години на </t>
  </si>
  <si>
    <t>З повагою,</t>
  </si>
  <si>
    <t xml:space="preserve">Dear Ladies and Gentlemen, </t>
  </si>
  <si>
    <t xml:space="preserve">1) EXCLUSIVELY in written to follow E-Mail: </t>
  </si>
  <si>
    <r>
      <rPr>
        <u/>
        <sz val="10"/>
        <color theme="1"/>
        <rFont val="Arial"/>
        <family val="2"/>
        <charset val="204"/>
      </rPr>
      <t>Suppliers</t>
    </r>
    <r>
      <rPr>
        <sz val="10"/>
        <color theme="1"/>
        <rFont val="Arial"/>
        <family val="2"/>
        <charset val="204"/>
      </rPr>
      <t xml:space="preserve"> of goods and services according to para. 198.5 of article 198 of Tax Code of Ukraine </t>
    </r>
    <r>
      <rPr>
        <u/>
        <sz val="10"/>
        <color theme="1"/>
        <rFont val="Arial"/>
        <family val="2"/>
        <charset val="204"/>
      </rPr>
      <t xml:space="preserve">don’t include tax liabilities.   </t>
    </r>
  </si>
  <si>
    <t>Legislative rules:</t>
  </si>
  <si>
    <t xml:space="preserve">1) Resolution 153  (sub-clause 2-1 of para. 14) </t>
  </si>
  <si>
    <t>2) The Framework Agreement between the Government of Ukraine and the Government of the Federal Republic of Germany on consultancies and technical cooperation ( article 8).</t>
  </si>
  <si>
    <t>3) Framework Agreement between the Government of Ukraine and the Commission of European Communities</t>
  </si>
  <si>
    <t>4) List of registered projects with procurement plans</t>
  </si>
  <si>
    <t>5) Tax Code of Ukraine (article 197.11  and article 198.5(b) )</t>
  </si>
  <si>
    <t>6) Procurement plan published at the open source Government Portal</t>
  </si>
  <si>
    <t>All bidders will be informed about the results of the tender by e-mail.</t>
  </si>
  <si>
    <t>Sincerely yours,</t>
  </si>
  <si>
    <t>Посада</t>
  </si>
  <si>
    <t>Підпис</t>
  </si>
  <si>
    <t xml:space="preserve">Прізвище, Ім'я </t>
  </si>
  <si>
    <t>Печатка</t>
  </si>
  <si>
    <t xml:space="preserve">Питання, що надходять найчастіше </t>
  </si>
  <si>
    <t>1) Чи можемо ми взяти участь у тендері, який розміщений на сайті GIZ?</t>
  </si>
  <si>
    <t xml:space="preserve">2)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</si>
  <si>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</si>
  <si>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3) Як і куди надсилати тендерну документацію?</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</si>
  <si>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документація, яка надійшла з запізненням не буде прийнята до розгляду. </t>
  </si>
  <si>
    <t>4)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</si>
  <si>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</si>
  <si>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5)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</si>
  <si>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</si>
  <si>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</si>
  <si>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</si>
  <si>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</si>
  <si>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</si>
  <si>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</si>
  <si>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</si>
  <si>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</si>
  <si>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</si>
  <si>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</si>
  <si>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</si>
  <si>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</si>
  <si>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</si>
  <si>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</si>
  <si>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зазначивши у темі листа "Пропозиція до тендеру №</t>
  </si>
  <si>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</si>
  <si>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</si>
  <si>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</si>
  <si>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</si>
  <si>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</si>
  <si>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</si>
  <si>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t>Questions:</t>
  </si>
  <si>
    <t>Your question about technical or other issues should be sent:</t>
  </si>
  <si>
    <t>2) not later then</t>
  </si>
  <si>
    <t>3) with Tender № in Subject of Email.</t>
  </si>
  <si>
    <t>working days before date of tender submission</t>
  </si>
  <si>
    <t>on</t>
  </si>
  <si>
    <t>Registration documents of the bidder in PDF.</t>
  </si>
  <si>
    <r>
      <t xml:space="preserve">Ми оголошуємо </t>
    </r>
    <r>
      <rPr>
        <b/>
        <u/>
        <sz val="10"/>
        <color rgb="FF000000"/>
        <rFont val="Arial"/>
        <family val="2"/>
      </rPr>
      <t>тендер №</t>
    </r>
  </si>
  <si>
    <t>§ ATTENTIVELY study the procurement conditions specified in the tender documentation;</t>
  </si>
  <si>
    <t>§ Завчасно готуйтеся до закупівлі та не відкладайте подання пропозиції на останній момент.</t>
  </si>
  <si>
    <t>GIZ зі своєї сторони гарантує конфіденційність наданої в пропозиціях інформації.</t>
  </si>
  <si>
    <r>
      <rPr>
        <b/>
        <u/>
        <sz val="10"/>
        <color rgb="FF000000"/>
        <rFont val="Arial"/>
        <family val="2"/>
        <charset val="204"/>
      </rPr>
      <t>Важливо:</t>
    </r>
    <r>
      <rPr>
        <sz val="10"/>
        <color rgb="FF000000"/>
        <rFont val="Arial"/>
        <family val="2"/>
        <charset val="204"/>
      </rPr>
      <t xml:space="preserve"> Звертаємо Вашу увагу на те, що згідно 197.11 статті 197 Податкового кодексу України та Постанови КМУ №153 від 15.02.2002 проекти технічної допомоги мають право на податкові пільги, а саме, </t>
    </r>
    <r>
      <rPr>
        <b/>
        <sz val="10"/>
        <color rgb="FF000000"/>
        <rFont val="Arial"/>
        <family val="2"/>
      </rPr>
      <t xml:space="preserve">звільняються від оподаткування ПДВ операції з купівлі товарів та послуг. </t>
    </r>
  </si>
  <si>
    <r>
      <rPr>
        <b/>
        <u/>
        <sz val="10"/>
        <color theme="1"/>
        <rFont val="Arial"/>
        <family val="2"/>
        <charset val="204"/>
      </rPr>
      <t>Important note:</t>
    </r>
    <r>
      <rPr>
        <sz val="10"/>
        <color theme="1"/>
        <rFont val="Arial"/>
        <family val="2"/>
        <charset val="204"/>
      </rPr>
      <t xml:space="preserve"> Please pay attention that according to para.197.11  (article 197) of Tax Code of Ukraine and Resolution of the Cabinet of Ministers no 153 dd. 15.02.2002 the projects of technical assistance have the right for tax privileges, </t>
    </r>
    <r>
      <rPr>
        <b/>
        <sz val="10"/>
        <color theme="1"/>
        <rFont val="Arial"/>
        <family val="2"/>
      </rPr>
      <t xml:space="preserve">especially exemption from VAT by purchases of goods and services. </t>
    </r>
  </si>
  <si>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</si>
  <si>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</si>
  <si>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</si>
  <si>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</si>
  <si>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xml:space="preserve">After that, bidders will be ranked. If during the contract conclusion it turns out that Winner cannot fulfill the contractual obligations under the conditions specified in the tender documentation, GIZ reserves the right to choose the next rated Bidder. </t>
  </si>
  <si>
    <t>The evaluation of the bids is estimated to be completed by</t>
  </si>
  <si>
    <t>according to the provided list of documents and terms of references.</t>
  </si>
  <si>
    <t>згідно наданого переліку необхідних документів та технічного завдання</t>
  </si>
  <si>
    <t>Розподіл ваги між комерційною і технічною пропозицією:</t>
  </si>
  <si>
    <t>30% / 70%</t>
  </si>
  <si>
    <t xml:space="preserve"> Special conditions </t>
  </si>
  <si>
    <t>fixed fee</t>
  </si>
  <si>
    <t xml:space="preserve">type of payment </t>
  </si>
  <si>
    <t xml:space="preserve">against proof of evidence </t>
  </si>
  <si>
    <t>against proof of perfomance</t>
  </si>
  <si>
    <t xml:space="preserve">§У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</si>
  <si>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r>
      <rPr>
        <b/>
        <sz val="10"/>
        <rFont val="Arial"/>
        <family val="2"/>
      </rPr>
      <t>Для учасників фізичних осіб-підприємців:</t>
    </r>
    <r>
      <rPr>
        <sz val="10"/>
        <rFont val="Arial"/>
        <family val="2"/>
      </rPr>
      <t xml:space="preserve">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</si>
  <si>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</si>
  <si>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
</t>
    </r>
  </si>
  <si>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</si>
  <si>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 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</si>
  <si>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 за виключенням електронної пошти UA_Inquiry@giz.de. </t>
    </r>
  </si>
  <si>
    <t>6) На Ваш запит підходить декілька пропозицій. Яку мені пропонувати - дешевшу чи дорожчу?</t>
  </si>
  <si>
    <t>7) На Ваш запит підходить декілька пропозицій, які відрізняються кольором/ матеріалом/ виробником. Що пропонувати?</t>
  </si>
  <si>
    <t>8) Чи можливо надати альтернативну пропозицію?</t>
  </si>
  <si>
    <t>9) Як довідатись про результати тендеру?</t>
  </si>
  <si>
    <t>10) Мене не влаштовують умови оплати. Чи я можу запропонувати інші умови?</t>
  </si>
  <si>
    <t>11) Я платник ПДВ, а GIZ запитує пропозицію без ПДВ. Де я можу дізнатися більше про це?</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</si>
  <si>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</si>
  <si>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</si>
  <si>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Запрошення до участі в тендері</t>
  </si>
  <si>
    <t xml:space="preserve">Invitation to Tender </t>
  </si>
  <si>
    <t xml:space="preserve">All bids must be submitted till </t>
  </si>
  <si>
    <t>Evaluation between commercial and technical bids based on:</t>
  </si>
  <si>
    <t xml:space="preserve">Про результати тендеру всі Учасники будуть проінформовані по електронній пошті. </t>
  </si>
  <si>
    <t>! Please note that the Procurement and Contracting Department has no access to sent bids until the deadline of bids submission. Thus, unfortunately, during bids submission period, we cannot confirm bids' receipt.
It is recommended to send an email, which contains bid with automatic confirmation of receipt.</t>
  </si>
  <si>
    <t>GIZ Procurement and Contracting Department</t>
  </si>
  <si>
    <t>! Просимо прийняти до уваги, що Департамент закупівель та контрактування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</si>
  <si>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Департамент закупівель та контрактування GIZ</t>
  </si>
  <si>
    <t>GIZ, on its turn, would guarantee confidentiality of information provided in bids.</t>
  </si>
  <si>
    <t>§  Send the bid no later than the date and time of submission to the address specified in the tender invitation. Bids that do not meet these conditions will be disqualified;</t>
  </si>
  <si>
    <t>§ Prepare in advance for the purchase and do not postpone submitting a bid to the last moment.</t>
  </si>
  <si>
    <t xml:space="preserve">§ If the Customer makes changes to the tender documentation, the Bidder bears fully responsiblity for submitting a bid that corresponds to the current version of the tender documentation.
</t>
  </si>
  <si>
    <t>§ Technical Bid should not contain commercial information (prices). If a Technical Bid is submitted with commercial information, such proposal will be rejected.</t>
  </si>
  <si>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</si>
  <si>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 xml:space="preserve">Rules and recommendations for submitting bids by email: </t>
  </si>
  <si>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</si>
  <si>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</si>
  <si>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</si>
  <si>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</si>
  <si>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</si>
  <si>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t>
  </si>
  <si>
    <t>Fill in experts name</t>
  </si>
  <si>
    <t xml:space="preserve"> *prices per unit are indicated with 2 digits after comma / *ціни за одиницю вказані з 2 знаками після коми </t>
  </si>
  <si>
    <t xml:space="preserve">Unit / 
Од. виміру </t>
  </si>
  <si>
    <t>Quantity / 
Кількість</t>
  </si>
  <si>
    <t xml:space="preserve"> Item / 
Найменування</t>
  </si>
  <si>
    <t>Умови оплати/ Payment conditions</t>
  </si>
  <si>
    <t xml:space="preserve">Строки оплати / Payment terms </t>
  </si>
  <si>
    <t>Name of the service provider /
Назва контрагента:</t>
  </si>
  <si>
    <t>Address of the service provider/
Адреса контрагента:</t>
  </si>
  <si>
    <t>Phone / Телефон:</t>
  </si>
  <si>
    <t>e-mail:</t>
  </si>
  <si>
    <t xml:space="preserve">EDRPOU / ЄДРПОУ: </t>
  </si>
  <si>
    <t>The commercial offer is valid till /
Комерційна пропозиція дійсна до:</t>
  </si>
  <si>
    <t>compliance of his offer with the technical, qualitative, quantitative and other requirements for the subject of procurement and  conditions that will be included in the procurement contract; /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t>
  </si>
  <si>
    <t xml:space="preserve">conclusion of the contract according to GIZ standard form /
укладення договору за стандартною формою GIZ  </t>
  </si>
  <si>
    <t>Tender winner/-s shall sign the Contract within 3 calendar days after receipt of the Contract for signing otherwise GIZ shall be entitled to examine/award next rated Bidder. 
Переможець тендеру повинен підписати Договір протягом 3 календарних днів після отримання Договору для підписання (в іншому випадку GIZ має право присудити підписання Договору з наступним за рейтингом Учасником).</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</si>
  <si>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t>
    </r>
  </si>
  <si>
    <t>Планова дата завершення оцінки отриманих пропозицій:</t>
  </si>
  <si>
    <t>Комерційні пропозиції Учасників, які не набрали мінімум 500 пунктів  (з максимально можливих 1000) під час технічної оцінки, не приймаються до розгляду.</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</si>
  <si>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</si>
  <si>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назва Учасника, код ЄДРПОУ".</t>
  </si>
  <si>
    <r>
      <t xml:space="preserve">Bids sent uniquely or additionally to any other GIZ e-mail addresses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disqualified</t>
    </r>
    <r>
      <rPr>
        <b/>
        <sz val="10"/>
        <color rgb="FF000000"/>
        <rFont val="Arial"/>
        <family val="2"/>
      </rPr>
      <t xml:space="preserve">, with the exception of e-mail adress UA_Inquiry@giz.de. </t>
    </r>
  </si>
  <si>
    <r>
      <t xml:space="preserve">Учасник, що має намір прийняти участь в тендері, повинен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</si>
  <si>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r>
      <t xml:space="preserve">Bidderts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Bidder will be included in the general mailing list for distribution of answers to questions concerning this tender received from all the bidders.</t>
    </r>
  </si>
  <si>
    <t>Commercial bids of the companies, that did not get minimum 500 points (from max. 1000 points) for technical evaluation, will be not considered.</t>
  </si>
  <si>
    <t xml:space="preserve">Перелік необхідних документів, які має надати Учасник тендеру: </t>
  </si>
  <si>
    <t>Реєстраційні документи 
Учасника тендеру у форматі PDF.</t>
  </si>
  <si>
    <t>Документи, які будуть використовуватися для оцінки та/або документи, які підтверджують відповідність Учасника обов'язковим критеріям, а саме:</t>
  </si>
  <si>
    <t xml:space="preserve">Декларація відповідності на фірмовому бланку Учасника (за відсутності - вказати реквізити Учасника) з підписом та печаткою (якщо печатка використовується) у форматі PDF відповідно до вимог в Додатку 3 "Декларація" .Файл з декларацією має називатись "Декларація_Self-declaration" . </t>
  </si>
  <si>
    <t>Листи-відгуки, що вимагаються згідно Додатку 3 "Декларація"</t>
  </si>
  <si>
    <t>Комерційна пропозиція за формою згідно із Додатком 2 на фірмовому бланку Учасника (за відсутності бланку - вказати реквізити Учасника)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</si>
  <si>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Self-declaration of eligibility on the Bidder's letterhead (in the absence of such letterhead, indicate the details of the Bidder) with a signature and wet stamp (if wet stamp is applicable) in PDF in accordance with requirements of Annex 3 "Self-declaration". The file with the self-declaration should be named "Декларація_Self-declaration".</t>
  </si>
  <si>
    <t>Commercial bid on the Bidder's letterhead (in the absence of such letterhead, indicate the details of the Bidder) with a signature and wet stamp (if wet stamp is applicable) in PDF. The file with the commercial offer should be named "Комерційна пропозиція_Commercial Bid". Please refer to the template in Annex 2.</t>
  </si>
  <si>
    <t xml:space="preserve">Перелік необхідних документів, які має надати Переможець тендеру: </t>
  </si>
  <si>
    <r>
      <rPr>
        <b/>
        <sz val="10"/>
        <color theme="1"/>
        <rFont val="Arial"/>
        <family val="2"/>
      </rPr>
      <t>For private entepreneurs:</t>
    </r>
    <r>
      <rPr>
        <sz val="10"/>
        <color theme="1"/>
        <rFont val="Arial"/>
        <family val="2"/>
      </rPr>
      <t xml:space="preserve">
- Extract from the register of VAT payers (if the winner is a VAT payer), or information in a free form that the winner is not a VAT payer.</t>
    </r>
  </si>
  <si>
    <r>
      <t xml:space="preserve">Для обєднання учасників :
</t>
    </r>
    <r>
      <rPr>
        <sz val="10"/>
        <rFont val="Arial"/>
        <family val="2"/>
      </rPr>
      <t xml:space="preserve">-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</si>
  <si>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t xml:space="preserve">For association of participants:
</t>
    </r>
    <r>
      <rPr>
        <sz val="10"/>
        <color theme="1"/>
        <rFont val="Arial"/>
        <family val="2"/>
      </rPr>
      <t>-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t>
    </r>
  </si>
  <si>
    <t>§  Комерційна пропозиція складається відповідно до наданої у цьому листі форми з датою, підписом уповноваженої особи, печаткою Учасника (за наявності), сканується або якісно фотографується;</t>
  </si>
  <si>
    <t>§  The commercial bid is made in accordance with the form provided in this letter with the date, signature of the authorized person, the seal of the Bidder (if there is any), then it is to be scanned or qualitatively photographed;</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</si>
  <si>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Учасника; </t>
  </si>
  <si>
    <t>§  In addition to the attached documents, the e-mail must contain a signature with the contact details of the responsible person (surname, name, telephone number) and the name of the Bidder;</t>
  </si>
  <si>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</si>
  <si>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recipients.
To e-mail address </t>
    </r>
    <r>
      <rPr>
        <sz val="10"/>
        <color rgb="FF0070C0"/>
        <rFont val="Arial"/>
        <family val="2"/>
      </rPr>
      <t>procurement-ua@giz.de</t>
    </r>
    <r>
      <rPr>
        <sz val="10"/>
        <color theme="1"/>
        <rFont val="Arial"/>
        <family val="2"/>
      </rPr>
      <t xml:space="preserve"> the Bidder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</si>
  <si>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t>§ УВАЖНО вивчайте умови закупівлі, що визначені в тендерній документації;</t>
  </si>
  <si>
    <r>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t>
    </r>
    <r>
      <rPr>
        <sz val="10"/>
        <color theme="4" tint="-0.249977111117893"/>
        <rFont val="Arial"/>
        <family val="2"/>
      </rPr>
      <t xml:space="preserve"> procurement-ua@giz.de</t>
    </r>
    <r>
      <rPr>
        <sz val="10"/>
        <color theme="1"/>
        <rFont val="Arial"/>
        <family val="2"/>
      </rPr>
      <t>;</t>
    </r>
  </si>
  <si>
    <r>
      <t xml:space="preserve">§ If there are requirements in the tender documentation that are unclear to you, we recommend that you ask clarifying questions by sending them to e-mail </t>
    </r>
    <r>
      <rPr>
        <sz val="10"/>
        <color theme="4" tint="-0.249977111117893"/>
        <rFont val="Arial"/>
        <family val="2"/>
      </rPr>
      <t>procurement-ua@giz.de</t>
    </r>
    <r>
      <rPr>
        <sz val="10"/>
        <color theme="1"/>
        <rFont val="Arial"/>
        <family val="2"/>
      </rPr>
      <t xml:space="preserve"> in advance; </t>
    </r>
  </si>
  <si>
    <t xml:space="preserve">§Технічна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 </t>
  </si>
  <si>
    <t>By submitting a bid, the Bidder guarantees / Подаючи свою пропозицію Учасник гарантує:</t>
  </si>
  <si>
    <r>
      <t xml:space="preserve">Total, </t>
    </r>
    <r>
      <rPr>
        <b/>
        <sz val="12"/>
        <color rgb="FFFF0000"/>
        <rFont val="Arial"/>
        <family val="2"/>
      </rPr>
      <t>UAH</t>
    </r>
  </si>
  <si>
    <t>Умови оплати зміні не підлягають, якщо така можливість прямо не визначена тендерною документацією.</t>
  </si>
  <si>
    <r>
      <t>Documents that will be used for assessment</t>
    </r>
    <r>
      <rPr>
        <b/>
        <sz val="10"/>
        <color theme="1"/>
        <rFont val="Arial"/>
        <family val="2"/>
      </rPr>
      <t xml:space="preserve"> </t>
    </r>
    <r>
      <rPr>
        <sz val="10"/>
        <color theme="1"/>
        <rFont val="Arial"/>
        <family val="2"/>
      </rPr>
      <t>and/or documents that confirm Bidder's eligibility, namely:</t>
    </r>
  </si>
  <si>
    <t xml:space="preserve">Technical bid on the Bidder's letterhead (in the absence of such letterhead, indicate the details of the Bidder) with a signature and wet stamp (if wet stamp is applicable) in PDF in accordance with requirements of Annex 1 "Terms of reference". The file with the technical bid should be named "Технічна пропозиція_Technical bid". </t>
  </si>
  <si>
    <t>Reference letters required according to the Annex 3 "Self-declaration"</t>
  </si>
  <si>
    <t>perfomance of services/works within the terms stipulated in the terms of the Annex 1 Terms of refference (TOR); /
надання послуг/ виконання робіт у строки, що передбачені умовами Додатку 1 "Технічне завдання" (Annex 1 Terms of Reference (ToR));</t>
  </si>
  <si>
    <t xml:space="preserve">compliance with general requirements to the Bidder stipulated in the Annex 1 Terms of Reference (ToR)/
відповідність основним вимогам до Учасника, зазначеним в Додатку 1 "Технічне завдання" (Annex 1 Terms of Reference (ToR)) </t>
  </si>
  <si>
    <t>compliance with eligibility requirements to the Bidder stipulated in the Annex 1 Terms of Reference (ToR) /
відповідність вимогам відповідності до Учасника, зазначеним в Додатку 1 "Технічне завдання" (Annex 1 Terms of Reference (ToR))</t>
  </si>
  <si>
    <r>
      <rPr>
        <b/>
        <sz val="10"/>
        <color theme="1"/>
        <rFont val="Arial"/>
        <family val="2"/>
      </rPr>
      <t>For private entrepreneurs:</t>
    </r>
    <r>
      <rPr>
        <sz val="10"/>
        <color theme="1"/>
        <rFont val="Arial"/>
        <family val="2"/>
      </rPr>
      <t xml:space="preserve">
- Extract from The United State Register of Legal Entities, Individual Entrepreneurs and Public Organizations of Ukraine, with valid data as of the date of submission of the bid;
</t>
    </r>
  </si>
  <si>
    <t xml:space="preserve">Технічна пропозиція на фірмовому бланку Учасника (за відсутності - вказати реквізити Учасника) з підписом та печаткою (якщо печатка використовується) у форматі PDF відповідно до вимог в Додатку 1 "Технічне завдання". Файл з технічною пропозицією має називатись "Технічна пропозиція_Technical bid" . </t>
  </si>
  <si>
    <t xml:space="preserve">§У випадку ненадання технічної пропозиції та/або документів, які будуть використовуватися GIZ при оцінці пропозицій згідно критеріїв доданої Технічної оцінки, така пропозиція буде відхилена. 
</t>
  </si>
  <si>
    <t xml:space="preserve">§ In case of non-provision of technical offer and/or documents that will be used by GIZ  for technical evaluation in accordance to criteria of  provided Grid for technical asssessment of bids, such technical bid should be rejected. </t>
  </si>
  <si>
    <r>
      <t xml:space="preserve">Для об'єднання учасників :                                                                                                                                            - </t>
    </r>
    <r>
      <rPr>
        <sz val="10"/>
        <rFont val="Arial"/>
        <family val="2"/>
      </rPr>
      <t xml:space="preserve">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r>
      <rPr>
        <b/>
        <sz val="10"/>
        <rFont val="Arial"/>
        <family val="2"/>
      </rPr>
      <t xml:space="preserve">                                                                                                              </t>
    </r>
  </si>
  <si>
    <t xml:space="preserve">Резюме запропонованих експертів </t>
  </si>
  <si>
    <t>CVs of proposed experts</t>
  </si>
  <si>
    <r>
      <rPr>
        <b/>
        <sz val="14"/>
        <color rgb="FFFF0000"/>
        <rFont val="Arial"/>
        <family val="2"/>
      </rPr>
      <t>!!!</t>
    </r>
    <r>
      <rPr>
        <b/>
        <sz val="14"/>
        <rFont val="Arial"/>
        <family val="2"/>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</si>
  <si>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 association of participants with valid data as of the date of submission of the bid.</t>
    </r>
  </si>
  <si>
    <t xml:space="preserve">1. The contract can only be concluded after the sanctions check has been completed. GIZ has the right to request additional information regarding the sanctions check.
The Tenderer / Contractor must:
•	be a registered legal entity/private entrepreneur in Ukraine;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
</t>
  </si>
  <si>
    <t xml:space="preserve">Договір може бути укладений лише після завершення санкційної перевірки. GIZ має право вимагати додаткову інформацію щодо санкційної перевірки. 
Учасник закупівлі/ Виконавець повинен:
•	бути зареєстрованою юридичною особою/ приватним підприємцем в Україні;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контракту.  </t>
  </si>
  <si>
    <t>conclusion and performance of the contract on the terms set forth by the customer in the paragraph  "Terms of procurement of services": https://www.giz.de/en/ukraina/tenders /
укладення та виконання договору на умовах, що викладені замовником у  розділі "Умови закупівель Послуг": https://www.giz.de/en/ukraina/tenders</t>
  </si>
  <si>
    <r>
      <rPr>
        <sz val="11"/>
        <color rgb="FFFF0000"/>
        <rFont val="Arial"/>
        <family val="2"/>
      </rPr>
      <t>Annex PAGoDA :</t>
    </r>
    <r>
      <rPr>
        <sz val="11"/>
        <color theme="1"/>
        <rFont val="Arial"/>
        <family val="2"/>
      </rPr>
      <t xml:space="preserve"> Supplements to the General Terms of contract governing Contracts with Appraisers/ Firms of Consultants (local) (January 2011): https://www.giz.de/en/ukraina/tenders /</t>
    </r>
  </si>
  <si>
    <t>Так, це відкритий тендер, тому до участі запрошуються всі зацікавлені учасники, які відповідають вимогам закупівельної документації.</t>
  </si>
  <si>
    <t>Комерційна пропозиція / Commercial offer</t>
  </si>
  <si>
    <t>Закупівля №/
Tender №</t>
  </si>
  <si>
    <t xml:space="preserve">Labour market, employment and vocational training research toolbox </t>
  </si>
  <si>
    <t>Інструментарій дослідження ринку праці, зайнятості та професійної підготовки</t>
  </si>
  <si>
    <t>Grid for the technical assessment of bids below the EU threshold</t>
  </si>
  <si>
    <t>Bidder 1 to 5</t>
  </si>
  <si>
    <t>Org. unit</t>
  </si>
  <si>
    <t>3900</t>
  </si>
  <si>
    <t>Project title</t>
  </si>
  <si>
    <t>Date</t>
  </si>
  <si>
    <t>Officer responsible for the commission</t>
  </si>
  <si>
    <t>Vocational Education and Training in Ukraine / Skills4Recovery</t>
  </si>
  <si>
    <t>PN</t>
  </si>
  <si>
    <t xml:space="preserve">21.2145.7-004/006 </t>
  </si>
  <si>
    <t>Assessor</t>
  </si>
  <si>
    <t>Contract no.</t>
  </si>
  <si>
    <t>Version</t>
  </si>
  <si>
    <t>Individual assessment/overall assessment</t>
  </si>
  <si>
    <t>(automatically increases to 10,
if entries were made on sheet 'Bidder 6-10')</t>
  </si>
  <si>
    <t>Enter bidder 1</t>
  </si>
  <si>
    <t>Enter bidder 2</t>
  </si>
  <si>
    <t>Enter bidder 3</t>
  </si>
  <si>
    <t>Enter bidder 4</t>
  </si>
  <si>
    <t>Enter bidder 5</t>
  </si>
  <si>
    <t>(1)</t>
  </si>
  <si>
    <t>(2)</t>
  </si>
  <si>
    <t>(3)</t>
  </si>
  <si>
    <t>(4)</t>
  </si>
  <si>
    <t>Criterion</t>
  </si>
  <si>
    <t>Weighting</t>
  </si>
  <si>
    <t>Points</t>
  </si>
  <si>
    <t>Assessment</t>
  </si>
  <si>
    <t>in %</t>
  </si>
  <si>
    <t>(max.10)</t>
  </si>
  <si>
    <t>(2)x(3)</t>
  </si>
  <si>
    <t>1</t>
  </si>
  <si>
    <t>Assessment of technical-methodological design</t>
  </si>
  <si>
    <t>1.1</t>
  </si>
  <si>
    <t>Strategy</t>
  </si>
  <si>
    <t>1.1.1</t>
  </si>
  <si>
    <t>Interpretation of the objectives in the ToRs, critical examination of tasks</t>
  </si>
  <si>
    <t>1.1.2</t>
  </si>
  <si>
    <t>Description and justification of the contractor's strategy for delivering the services put out to tender.</t>
  </si>
  <si>
    <t>Interim total 1.1</t>
  </si>
  <si>
    <t>1.2</t>
  </si>
  <si>
    <t>Cooperation</t>
  </si>
  <si>
    <t>1.2.1</t>
  </si>
  <si>
    <t>Presentation and interaction between the relevant actors in the contractor's area of responsibility</t>
  </si>
  <si>
    <t>1.2.2</t>
  </si>
  <si>
    <t>Strategy for establishing cooperation and then cooperating with the relevant actors</t>
  </si>
  <si>
    <t>Interim total 1.2</t>
  </si>
  <si>
    <t>1.3</t>
  </si>
  <si>
    <t>Steering structure</t>
  </si>
  <si>
    <t>1.3.1</t>
  </si>
  <si>
    <t>Approach and procedure for steering the measures with the project partners</t>
  </si>
  <si>
    <t>1.3.2</t>
  </si>
  <si>
    <t>Description of contractor's contribution to results monitoring and the associated challenges</t>
  </si>
  <si>
    <t>Interim total 1.3</t>
  </si>
  <si>
    <t>1.4</t>
  </si>
  <si>
    <t>Processes</t>
  </si>
  <si>
    <t>1.4.1</t>
  </si>
  <si>
    <t>Presentation and explanation of the implementation plan: work steps, milestones, schedule</t>
  </si>
  <si>
    <t>1.4.2</t>
  </si>
  <si>
    <t>Presentation and explanation of the integration of the partner contributions</t>
  </si>
  <si>
    <t>Interim total 1.4</t>
  </si>
  <si>
    <t>1.5</t>
  </si>
  <si>
    <t>Learning and innovation</t>
  </si>
  <si>
    <t>1.5.1</t>
  </si>
  <si>
    <t>Contractor's contribution to knowledge management at the partner and at GIZ</t>
  </si>
  <si>
    <t>1.5.2</t>
  </si>
  <si>
    <t>Presentation and explanation of the measures undertaken by the contractor to promote scaling-up effects</t>
  </si>
  <si>
    <t>Interim total 1.5</t>
  </si>
  <si>
    <t>1.6</t>
  </si>
  <si>
    <t>Project management of the contractor</t>
  </si>
  <si>
    <t>1.6.1</t>
  </si>
  <si>
    <t>Approach and procedure for coordination with/in GIZ project</t>
  </si>
  <si>
    <t>1.6.2</t>
  </si>
  <si>
    <t>Personnel assignment plan (who, when, what work steps) incl. explanation and specification of expert months</t>
  </si>
  <si>
    <t>1.6.3</t>
  </si>
  <si>
    <t>Contractor's backstopping strategy (incl. CVs of the technical and administrative backstopper)</t>
  </si>
  <si>
    <t>Interim total 1.6</t>
  </si>
  <si>
    <t>1.7</t>
  </si>
  <si>
    <t>Further requirements</t>
  </si>
  <si>
    <t>Total 1</t>
  </si>
  <si>
    <t>2</t>
  </si>
  <si>
    <t>Assessment of proposed staff</t>
  </si>
  <si>
    <t>2.1</t>
  </si>
  <si>
    <t>Team leader (in accordance with ToR provisions/criteria)</t>
  </si>
  <si>
    <t>2.1.1</t>
  </si>
  <si>
    <t>- Qualifications</t>
  </si>
  <si>
    <t>2.1.2</t>
  </si>
  <si>
    <t>- Language</t>
  </si>
  <si>
    <t>2.1.3</t>
  </si>
  <si>
    <t>- General professional experience</t>
  </si>
  <si>
    <t>2.1.4</t>
  </si>
  <si>
    <t>- Specific professional experience</t>
  </si>
  <si>
    <t>2.1.5</t>
  </si>
  <si>
    <t>- Leadership/management experience</t>
  </si>
  <si>
    <t>2.1.6</t>
  </si>
  <si>
    <t>- Regional experience</t>
  </si>
  <si>
    <t>2.1.7</t>
  </si>
  <si>
    <t>- Development cooperation experience</t>
  </si>
  <si>
    <t>2.1.8</t>
  </si>
  <si>
    <t>- Other</t>
  </si>
  <si>
    <t>Interim total 2.1</t>
  </si>
  <si>
    <t>2.2</t>
  </si>
  <si>
    <t>Expert 1 (in accordance with ToR provisions/criteria)</t>
  </si>
  <si>
    <t>2.2.1</t>
  </si>
  <si>
    <t>2.2.2</t>
  </si>
  <si>
    <t>2.2.3</t>
  </si>
  <si>
    <t>2.2.4</t>
  </si>
  <si>
    <t>2.2.5</t>
  </si>
  <si>
    <t>2.2.6</t>
  </si>
  <si>
    <t>2.2.7</t>
  </si>
  <si>
    <t>2.2.8</t>
  </si>
  <si>
    <t>Interim total 2.2</t>
  </si>
  <si>
    <t>2.3</t>
  </si>
  <si>
    <t>Expert 2 (in accordance with ToR provisions/criteria)</t>
  </si>
  <si>
    <t>2.3.1</t>
  </si>
  <si>
    <t>2.3.2</t>
  </si>
  <si>
    <t>2.3.3</t>
  </si>
  <si>
    <t>2.3.4</t>
  </si>
  <si>
    <t>2.3.5</t>
  </si>
  <si>
    <t>2.3.6</t>
  </si>
  <si>
    <t>2.3.7</t>
  </si>
  <si>
    <t>2.3.8</t>
  </si>
  <si>
    <t>Interim total 2.3</t>
  </si>
  <si>
    <t>2.4</t>
  </si>
  <si>
    <t>Expert 3 (in accordance with ToR provisions/criteria)</t>
  </si>
  <si>
    <t>2.4.1</t>
  </si>
  <si>
    <t>2.4.2</t>
  </si>
  <si>
    <t>2.4.3</t>
  </si>
  <si>
    <t>2.4.4</t>
  </si>
  <si>
    <t>2.4.5</t>
  </si>
  <si>
    <t>2.4.6</t>
  </si>
  <si>
    <t>2.4.7</t>
  </si>
  <si>
    <t>2.4.8</t>
  </si>
  <si>
    <t>Interim total 2.4</t>
  </si>
  <si>
    <t>2.5</t>
  </si>
  <si>
    <t>Expert 4 (in accordance with ToR provisions/criteria)</t>
  </si>
  <si>
    <t>2.5.1</t>
  </si>
  <si>
    <t>2.5.2</t>
  </si>
  <si>
    <t>2.5.3</t>
  </si>
  <si>
    <t>2.5.4</t>
  </si>
  <si>
    <t>2.5.5</t>
  </si>
  <si>
    <t>2.5.6</t>
  </si>
  <si>
    <t>2.5.7</t>
  </si>
  <si>
    <t>2.5.8</t>
  </si>
  <si>
    <t>Interim total 2.5</t>
  </si>
  <si>
    <t>2.6</t>
  </si>
  <si>
    <t>Short-term expert pool 1 (in accordance with ToR provisions/criteria)</t>
  </si>
  <si>
    <t>2.6.1</t>
  </si>
  <si>
    <t>2.6.2</t>
  </si>
  <si>
    <t>2.6.3</t>
  </si>
  <si>
    <t>2.6.4</t>
  </si>
  <si>
    <t>2.6.5</t>
  </si>
  <si>
    <t>2.6.6</t>
  </si>
  <si>
    <t>2.6.7</t>
  </si>
  <si>
    <t>Interim total 2.6</t>
  </si>
  <si>
    <t>2.7</t>
  </si>
  <si>
    <t>Short-term expert pool 2 (in accordance with ToR provisions/criteria)</t>
  </si>
  <si>
    <t>2.7.1</t>
  </si>
  <si>
    <t>2.7.2</t>
  </si>
  <si>
    <t>2.7.3</t>
  </si>
  <si>
    <t>2.7.4</t>
  </si>
  <si>
    <t>2.7.5</t>
  </si>
  <si>
    <t>2.7.6</t>
  </si>
  <si>
    <t>2.7.7</t>
  </si>
  <si>
    <t>Interim total 2.7</t>
  </si>
  <si>
    <t>2.8</t>
  </si>
  <si>
    <t>Assessment of proposed personnel for non-specified positions (provided permissible under ToRs)</t>
  </si>
  <si>
    <t>2.8.1</t>
  </si>
  <si>
    <t>Composition and sufficient assignment duration of the team in order to perform the tasks specified in the schedule and personnel assignment plan</t>
  </si>
  <si>
    <t>2.8.2</t>
  </si>
  <si>
    <t>Qualifications and sufficient assignment duration of the team (professional experience and other specific experience) in order to process theme 1</t>
  </si>
  <si>
    <t>2.8.3</t>
  </si>
  <si>
    <t>Qualifications and sufficient assignment duration of the team (professional experience and other specific experience) in order to process theme 2</t>
  </si>
  <si>
    <t>Interim total 2.8</t>
  </si>
  <si>
    <t>Total 2</t>
  </si>
  <si>
    <t>Overall total 1 + 2</t>
  </si>
  <si>
    <t>Assessment in %</t>
  </si>
  <si>
    <t>Ranking</t>
  </si>
  <si>
    <t>I hereby declare that I completed this assessment independently, to the best of my knowledge and in good faith. I will treat the information confidentially and will not pass on any details of the ongoing assessment procedure.</t>
  </si>
  <si>
    <t>Date, full first and last name, function, OU</t>
  </si>
  <si>
    <t>Team Leader</t>
  </si>
  <si>
    <t>Short-term pool of  experts (10 persons)</t>
  </si>
  <si>
    <t>expert day</t>
  </si>
  <si>
    <r>
      <t xml:space="preserve">The price must include all applicable charges, /travel-time and allowance (if necessary)/ to be paid, </t>
    </r>
    <r>
      <rPr>
        <b/>
        <sz val="12"/>
        <rFont val="Arial"/>
        <family val="2"/>
      </rPr>
      <t xml:space="preserve">excluding VAT /
</t>
    </r>
    <r>
      <rPr>
        <sz val="12"/>
        <rFont val="Arial"/>
        <family val="2"/>
      </rPr>
      <t>Ціна повинна включати всі відповідні збори /час у дорозі та надбавки (за необхідності)/, що підлягають сплаті,</t>
    </r>
    <r>
      <rPr>
        <b/>
        <sz val="12"/>
        <rFont val="Arial"/>
        <family val="2"/>
      </rPr>
      <t xml:space="preserve"> без ПДВ</t>
    </r>
  </si>
  <si>
    <t>Expert's names /
Ім'я експертів</t>
  </si>
  <si>
    <t>Price* / 
Ціна*, UAH / грн</t>
  </si>
  <si>
    <t>Amount / 
Сума, UAH / грн</t>
  </si>
  <si>
    <t>згідно Додатку 1 "Технічне завдання" / according to Annex 1 "Terms of Reference"</t>
  </si>
  <si>
    <t>83505109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</si>
</sst>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yy;@"/>
    <numFmt numFmtId="165" formatCode="_-* #,##0.00_₴_-;\-* #,##0.00_₴_-;_-* &quot;-&quot;??_₴_-;_-@_-"/>
    <numFmt numFmtId="166" formatCode="_-* #,##0.00\ [$₴-422]_-;\-* #,##0.00\ [$₴-422]_-;_-* &quot;-&quot;??\ [$₴-422]_-;_-@_-"/>
    <numFmt numFmtId="167" formatCode="0.0"/>
  </numFmts>
  <fonts count="72">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u/>
      <sz val="10"/>
      <color theme="1"/>
      <name val="Arial"/>
      <family val="2"/>
      <charset val="204"/>
    </font>
    <font>
      <b/>
      <sz val="1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11"/>
      <color theme="1"/>
      <name val="Calibri"/>
      <family val="2"/>
      <charset val="204"/>
      <scheme val="minor"/>
    </font>
    <font>
      <u/>
      <sz val="10"/>
      <color rgb="FF0070C0"/>
      <name val="Arial"/>
      <family val="2"/>
      <charset val="204"/>
    </font>
    <font>
      <sz val="10"/>
      <name val="Arial"/>
      <family val="2"/>
    </font>
    <font>
      <b/>
      <sz val="9"/>
      <color rgb="FF000000"/>
      <name val="Arial"/>
      <family val="2"/>
      <charset val="204"/>
    </font>
    <font>
      <b/>
      <sz val="9"/>
      <color rgb="FFFF0000"/>
      <name val="Arial"/>
      <family val="2"/>
      <charset val="204"/>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u/>
      <sz val="10"/>
      <color theme="10"/>
      <name val="Arial"/>
      <family val="2"/>
    </font>
    <font>
      <sz val="10"/>
      <color rgb="FF0070C0"/>
      <name val="Arial"/>
      <family val="2"/>
    </font>
    <font>
      <sz val="9"/>
      <color rgb="FF000000"/>
      <name val="Arial"/>
      <family val="2"/>
    </font>
    <font>
      <b/>
      <sz val="10"/>
      <name val="Arial"/>
      <family val="2"/>
    </font>
    <font>
      <sz val="10"/>
      <color rgb="FFFF0000"/>
      <name val="Arial"/>
      <family val="2"/>
    </font>
    <font>
      <sz val="10"/>
      <color theme="4" tint="-0.249977111117893"/>
      <name val="Arial"/>
      <family val="2"/>
    </font>
    <font>
      <b/>
      <sz val="11"/>
      <color theme="1"/>
      <name val="Arial"/>
      <family val="2"/>
    </font>
    <font>
      <b/>
      <sz val="9"/>
      <color rgb="FFFF0000"/>
      <name val="Calibri"/>
      <family val="2"/>
      <charset val="204"/>
      <scheme val="minor"/>
    </font>
    <font>
      <b/>
      <sz val="11"/>
      <color theme="1"/>
      <name val="Calibri"/>
      <family val="2"/>
      <scheme val="minor"/>
    </font>
    <font>
      <b/>
      <sz val="11"/>
      <name val="Arial"/>
      <family val="2"/>
    </font>
    <font>
      <sz val="12"/>
      <color theme="1"/>
      <name val="Arial"/>
      <family val="2"/>
    </font>
    <font>
      <b/>
      <sz val="12"/>
      <name val="Arial"/>
      <family val="2"/>
    </font>
    <font>
      <sz val="12"/>
      <name val="Arial"/>
      <family val="2"/>
    </font>
    <font>
      <sz val="12"/>
      <color theme="1"/>
      <name val="Calibri"/>
      <family val="2"/>
      <charset val="204"/>
      <scheme val="minor"/>
    </font>
    <font>
      <b/>
      <sz val="12"/>
      <name val="Arial"/>
      <family val="2"/>
      <charset val="204"/>
    </font>
    <font>
      <b/>
      <sz val="12"/>
      <color rgb="FFFF0000"/>
      <name val="Arial"/>
      <family val="2"/>
    </font>
    <font>
      <b/>
      <sz val="11"/>
      <color rgb="FFFF0000"/>
      <name val="Arial"/>
      <family val="2"/>
    </font>
    <font>
      <b/>
      <sz val="11"/>
      <color rgb="FFFF0000"/>
      <name val="Calibri"/>
      <family val="2"/>
      <scheme val="minor"/>
    </font>
    <font>
      <sz val="12"/>
      <name val="Calibri"/>
      <family val="2"/>
      <scheme val="minor"/>
    </font>
    <font>
      <sz val="8"/>
      <name val="Calibri"/>
      <family val="2"/>
      <charset val="204"/>
      <scheme val="minor"/>
    </font>
    <font>
      <b/>
      <sz val="14"/>
      <color theme="1"/>
      <name val="Arial"/>
      <family val="2"/>
    </font>
    <font>
      <sz val="11"/>
      <color theme="1"/>
      <name val="Arial"/>
      <family val="2"/>
    </font>
    <font>
      <sz val="11"/>
      <color rgb="FFFF0000"/>
      <name val="Arial"/>
      <family val="2"/>
    </font>
    <font>
      <b/>
      <sz val="14"/>
      <name val="Arial"/>
      <family val="2"/>
    </font>
    <font>
      <b/>
      <sz val="14"/>
      <name val="Calibri"/>
      <family val="2"/>
      <scheme val="minor"/>
    </font>
    <font>
      <b/>
      <sz val="14"/>
      <color rgb="FFFF0000"/>
      <name val="Arial"/>
      <family val="2"/>
    </font>
    <font>
      <b/>
      <sz val="18"/>
      <name val="Arial"/>
      <family val="2"/>
    </font>
    <font>
      <sz val="8"/>
      <name val="Arial"/>
      <family val="2"/>
    </font>
    <font>
      <b/>
      <sz val="17"/>
      <name val="Arial"/>
      <family val="2"/>
    </font>
    <font>
      <sz val="17"/>
      <name val="Arial"/>
      <family val="2"/>
    </font>
    <font>
      <sz val="6"/>
      <name val="Arial"/>
      <family val="2"/>
    </font>
    <font>
      <sz val="22"/>
      <color rgb="FF808080"/>
      <name val="Arial"/>
      <family val="2"/>
    </font>
    <font>
      <b/>
      <sz val="8"/>
      <name val="Arial"/>
      <family val="2"/>
    </font>
    <font>
      <i/>
      <sz val="11"/>
      <color rgb="FF7F7F7F"/>
      <name val="Calibri"/>
      <family val="2"/>
      <scheme val="minor"/>
    </font>
    <font>
      <i/>
      <sz val="8"/>
      <color rgb="FF7F7F7F"/>
      <name val="Calibri"/>
      <family val="2"/>
      <scheme val="minor"/>
    </font>
    <font>
      <sz val="8"/>
      <name val="Univers (WN)"/>
    </font>
  </fonts>
  <fills count="13">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CC66"/>
        <bgColor indexed="64"/>
      </patternFill>
    </fill>
    <fill>
      <patternFill patternType="solid">
        <fgColor rgb="FFFFFFCC"/>
        <bgColor indexed="64"/>
      </patternFill>
    </fill>
    <fill>
      <patternFill patternType="solid">
        <fgColor indexed="47"/>
        <bgColor indexed="64"/>
      </patternFill>
    </fill>
    <fill>
      <patternFill patternType="solid">
        <fgColor indexed="65"/>
        <bgColor indexed="64"/>
      </patternFill>
    </fill>
    <fill>
      <patternFill patternType="lightGray"/>
    </fill>
  </fills>
  <borders count="7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auto="1"/>
      </right>
      <top style="thin">
        <color indexed="64"/>
      </top>
      <bottom/>
      <diagonal/>
    </border>
    <border>
      <left style="medium">
        <color auto="1"/>
      </left>
      <right style="thin">
        <color indexed="64"/>
      </right>
      <top style="thin">
        <color indexed="64"/>
      </top>
      <bottom/>
      <diagonal/>
    </border>
    <border>
      <left style="medium">
        <color auto="1"/>
      </left>
      <right style="thin">
        <color auto="1"/>
      </right>
      <top style="medium">
        <color auto="1"/>
      </top>
      <bottom style="medium">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medium">
        <color auto="1"/>
      </bottom>
      <diagonal/>
    </border>
    <border>
      <left/>
      <right style="thin">
        <color auto="1"/>
      </right>
      <top style="thin">
        <color auto="1"/>
      </top>
      <bottom/>
      <diagonal/>
    </border>
    <border>
      <left style="thin">
        <color auto="1"/>
      </left>
      <right style="thin">
        <color auto="1"/>
      </right>
      <top/>
      <bottom/>
      <diagonal/>
    </border>
    <border>
      <left style="thin">
        <color auto="1"/>
      </left>
      <right style="hair">
        <color auto="1"/>
      </right>
      <top/>
      <bottom/>
      <diagonal/>
    </border>
    <border>
      <left/>
      <right style="thin">
        <color auto="1"/>
      </right>
      <top/>
      <bottom style="thin">
        <color auto="1"/>
      </bottom>
      <diagonal/>
    </border>
    <border>
      <left style="thin">
        <color auto="1"/>
      </left>
      <right style="hair">
        <color auto="1"/>
      </right>
      <top/>
      <bottom style="thin">
        <color auto="1"/>
      </bottom>
      <diagonal/>
    </border>
    <border>
      <left/>
      <right style="thin">
        <color auto="1"/>
      </right>
      <top style="thin">
        <color auto="1"/>
      </top>
      <bottom style="thin">
        <color theme="0" tint="-0.499984740745262"/>
      </bottom>
      <diagonal/>
    </border>
    <border>
      <left style="thin">
        <color auto="1"/>
      </left>
      <right/>
      <top style="thin">
        <color auto="1"/>
      </top>
      <bottom style="thin">
        <color theme="0" tint="-0.499984740745262"/>
      </bottom>
      <diagonal/>
    </border>
    <border>
      <left style="thin">
        <color auto="1"/>
      </left>
      <right style="thin">
        <color auto="1"/>
      </right>
      <top style="thin">
        <color auto="1"/>
      </top>
      <bottom style="thin">
        <color theme="0" tint="-0.499984740745262"/>
      </bottom>
      <diagonal/>
    </border>
    <border>
      <left style="thin">
        <color auto="1"/>
      </left>
      <right style="hair">
        <color auto="1"/>
      </right>
      <top style="thin">
        <color auto="1"/>
      </top>
      <bottom style="thin">
        <color theme="0" tint="-0.499984740745262"/>
      </bottom>
      <diagonal/>
    </border>
    <border>
      <left style="hair">
        <color auto="1"/>
      </left>
      <right style="thin">
        <color auto="1"/>
      </right>
      <top style="thin">
        <color auto="1"/>
      </top>
      <bottom style="thin">
        <color theme="0" tint="-0.499984740745262"/>
      </bottom>
      <diagonal/>
    </border>
    <border>
      <left style="hair">
        <color auto="1"/>
      </left>
      <right/>
      <top style="thin">
        <color auto="1"/>
      </top>
      <bottom style="thin">
        <color theme="0" tint="-0.499984740745262"/>
      </bottom>
      <diagonal/>
    </border>
    <border>
      <left/>
      <right style="thin">
        <color auto="1"/>
      </right>
      <top style="thin">
        <color theme="0" tint="-0.499984740745262"/>
      </top>
      <bottom style="thin">
        <color theme="0" tint="-0.499984740745262"/>
      </bottom>
      <diagonal/>
    </border>
    <border>
      <left style="thin">
        <color auto="1"/>
      </left>
      <right/>
      <top style="thin">
        <color theme="0" tint="-0.499984740745262"/>
      </top>
      <bottom style="thin">
        <color theme="0" tint="-0.499984740745262"/>
      </bottom>
      <diagonal/>
    </border>
    <border>
      <left style="thin">
        <color auto="1"/>
      </left>
      <right style="thin">
        <color auto="1"/>
      </right>
      <top style="thin">
        <color theme="0" tint="-0.499984740745262"/>
      </top>
      <bottom style="thin">
        <color theme="0" tint="-0.499984740745262"/>
      </bottom>
      <diagonal/>
    </border>
    <border>
      <left style="thin">
        <color auto="1"/>
      </left>
      <right style="hair">
        <color auto="1"/>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auto="1"/>
      </right>
      <top style="thin">
        <color theme="0" tint="-0.499984740745262"/>
      </top>
      <bottom/>
      <diagonal/>
    </border>
    <border>
      <left style="thin">
        <color auto="1"/>
      </left>
      <right/>
      <top style="thin">
        <color theme="0" tint="-0.499984740745262"/>
      </top>
      <bottom style="thin">
        <color auto="1"/>
      </bottom>
      <diagonal/>
    </border>
    <border>
      <left/>
      <right style="thin">
        <color auto="1"/>
      </right>
      <top style="thin">
        <color theme="0" tint="-0.499984740745262"/>
      </top>
      <bottom style="thin">
        <color auto="1"/>
      </bottom>
      <diagonal/>
    </border>
    <border>
      <left style="thin">
        <color auto="1"/>
      </left>
      <right style="thin">
        <color auto="1"/>
      </right>
      <top style="thin">
        <color theme="0" tint="-0.499984740745262"/>
      </top>
      <bottom/>
      <diagonal/>
    </border>
    <border>
      <left style="thin">
        <color auto="1"/>
      </left>
      <right style="hair">
        <color auto="1"/>
      </right>
      <top style="thin">
        <color theme="0" tint="-0.499984740745262"/>
      </top>
      <bottom/>
      <diagonal/>
    </border>
    <border>
      <left/>
      <right/>
      <top style="thin">
        <color theme="0" tint="-0.499984740745262"/>
      </top>
      <bottom/>
      <diagonal/>
    </border>
    <border>
      <left style="thin">
        <color auto="1"/>
      </left>
      <right style="hair">
        <color auto="1"/>
      </right>
      <top style="thin">
        <color auto="1"/>
      </top>
      <bottom style="thin">
        <color auto="1"/>
      </bottom>
      <diagonal/>
    </border>
    <border>
      <left/>
      <right/>
      <top style="thin">
        <color auto="1"/>
      </top>
      <bottom style="thin">
        <color theme="0" tint="-0.499984740745262"/>
      </bottom>
      <diagonal/>
    </border>
  </borders>
  <cellStyleXfs count="20">
    <xf numFmtId="0" fontId="0" fillId="0" borderId="0"/>
    <xf numFmtId="0" fontId="7" fillId="0" borderId="0" applyNumberFormat="0" applyFill="0" applyBorder="0" applyAlignment="0" applyProtection="0"/>
    <xf numFmtId="0" fontId="11" fillId="0" borderId="0"/>
    <xf numFmtId="0" fontId="12" fillId="0" borderId="0"/>
    <xf numFmtId="0" fontId="12" fillId="0" borderId="0"/>
    <xf numFmtId="0" fontId="2" fillId="0" borderId="0"/>
    <xf numFmtId="0" fontId="2" fillId="0" borderId="0"/>
    <xf numFmtId="0" fontId="10" fillId="0" borderId="0" applyNumberFormat="0" applyFill="0" applyBorder="0" applyAlignment="0" applyProtection="0"/>
    <xf numFmtId="0" fontId="2" fillId="0" borderId="0"/>
    <xf numFmtId="0" fontId="19" fillId="0" borderId="0"/>
    <xf numFmtId="0" fontId="1" fillId="0" borderId="0"/>
    <xf numFmtId="0" fontId="19" fillId="0" borderId="0"/>
    <xf numFmtId="0" fontId="2" fillId="0" borderId="0"/>
    <xf numFmtId="0" fontId="2" fillId="0" borderId="0"/>
    <xf numFmtId="0" fontId="19" fillId="0" borderId="0"/>
    <xf numFmtId="0" fontId="11" fillId="0" borderId="0"/>
    <xf numFmtId="0" fontId="2" fillId="0" borderId="0"/>
    <xf numFmtId="0" fontId="63" fillId="0" borderId="0"/>
    <xf numFmtId="0" fontId="69" fillId="0" borderId="0" applyNumberFormat="0" applyFill="0" applyBorder="0" applyAlignment="0" applyProtection="0"/>
    <xf numFmtId="9" fontId="63" fillId="0" borderId="0" applyFont="0" applyFill="0" applyBorder="0" applyAlignment="0" applyProtection="0"/>
  </cellStyleXfs>
  <cellXfs count="462">
    <xf numFmtId="0" fontId="0" fillId="0" borderId="0" xfId="0"/>
    <xf numFmtId="0" fontId="3" fillId="0" borderId="0" xfId="0" applyFont="1"/>
    <xf numFmtId="0" fontId="14" fillId="0" borderId="0" xfId="3" applyFont="1"/>
    <xf numFmtId="0" fontId="12" fillId="0" borderId="0" xfId="3"/>
    <xf numFmtId="0" fontId="15"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2" fillId="0" borderId="0" xfId="3" applyFont="1"/>
    <xf numFmtId="0" fontId="2" fillId="4" borderId="8" xfId="0" applyFont="1" applyFill="1" applyBorder="1" applyAlignment="1">
      <alignment vertical="center"/>
    </xf>
    <xf numFmtId="0" fontId="2" fillId="4" borderId="9" xfId="0" applyFont="1" applyFill="1" applyBorder="1" applyAlignment="1">
      <alignment vertical="center"/>
    </xf>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2" fillId="2" borderId="12" xfId="0" applyFont="1" applyFill="1" applyBorder="1"/>
    <xf numFmtId="0" fontId="5" fillId="2" borderId="0" xfId="0" applyFont="1" applyFill="1"/>
    <xf numFmtId="0" fontId="32" fillId="0" borderId="17" xfId="0" applyFont="1" applyBorder="1" applyAlignment="1">
      <alignment horizontal="center" vertical="center"/>
    </xf>
    <xf numFmtId="0" fontId="32" fillId="0" borderId="0" xfId="0" applyFont="1"/>
    <xf numFmtId="0" fontId="16" fillId="0" borderId="0" xfId="0" applyFont="1"/>
    <xf numFmtId="0" fontId="40" fillId="0" borderId="0" xfId="0" applyFont="1"/>
    <xf numFmtId="0" fontId="7" fillId="2" borderId="1" xfId="1" applyFill="1" applyBorder="1"/>
    <xf numFmtId="0" fontId="4" fillId="2" borderId="0" xfId="0" applyFont="1" applyFill="1" applyAlignment="1">
      <alignment horizontal="left" wrapText="1"/>
    </xf>
    <xf numFmtId="0" fontId="2" fillId="2" borderId="0" xfId="0" applyFont="1" applyFill="1" applyAlignment="1">
      <alignment horizontal="left" wrapText="1"/>
    </xf>
    <xf numFmtId="0" fontId="2" fillId="2" borderId="0" xfId="0" applyFont="1" applyFill="1" applyAlignment="1">
      <alignment vertical="center" wrapText="1"/>
    </xf>
    <xf numFmtId="0" fontId="2" fillId="4" borderId="0" xfId="0" applyFont="1" applyFill="1" applyAlignment="1">
      <alignment vertical="center"/>
    </xf>
    <xf numFmtId="0" fontId="2" fillId="4" borderId="0" xfId="0" applyFont="1" applyFill="1" applyAlignment="1">
      <alignment vertical="center" wrapText="1"/>
    </xf>
    <xf numFmtId="0" fontId="22" fillId="2" borderId="20" xfId="0" applyFont="1" applyFill="1" applyBorder="1"/>
    <xf numFmtId="0" fontId="21" fillId="2" borderId="0" xfId="0" applyFont="1" applyFill="1" applyAlignment="1">
      <alignment horizontal="right"/>
    </xf>
    <xf numFmtId="0" fontId="44" fillId="0" borderId="0" xfId="2" applyFont="1"/>
    <xf numFmtId="0" fontId="1" fillId="0" borderId="0" xfId="2" applyFont="1"/>
    <xf numFmtId="0" fontId="11" fillId="0" borderId="0" xfId="2"/>
    <xf numFmtId="165" fontId="2" fillId="0" borderId="0" xfId="0" applyNumberFormat="1" applyFont="1" applyAlignment="1">
      <alignment wrapText="1"/>
    </xf>
    <xf numFmtId="49" fontId="21" fillId="0" borderId="0" xfId="0" applyNumberFormat="1" applyFont="1" applyAlignment="1">
      <alignment horizontal="right" wrapText="1"/>
    </xf>
    <xf numFmtId="0" fontId="21" fillId="0" borderId="0" xfId="0" applyFont="1" applyAlignment="1">
      <alignment horizontal="left" vertical="top" wrapText="1"/>
    </xf>
    <xf numFmtId="0" fontId="54" fillId="0" borderId="0" xfId="2" applyFont="1"/>
    <xf numFmtId="0" fontId="54" fillId="0" borderId="1" xfId="2" applyFont="1" applyBorder="1" applyAlignment="1">
      <alignment horizontal="center" vertical="center"/>
    </xf>
    <xf numFmtId="0" fontId="0" fillId="5" borderId="0" xfId="0" applyFill="1"/>
    <xf numFmtId="0" fontId="50" fillId="2" borderId="0" xfId="2" applyFont="1" applyFill="1" applyAlignment="1">
      <alignment horizontal="left"/>
    </xf>
    <xf numFmtId="0" fontId="53" fillId="0" borderId="0" xfId="2" applyFont="1" applyAlignment="1">
      <alignment horizontal="left" vertical="center" wrapText="1"/>
    </xf>
    <xf numFmtId="4" fontId="2" fillId="0" borderId="45" xfId="0" applyNumberFormat="1" applyFont="1" applyBorder="1" applyAlignment="1">
      <alignment horizontal="center" vertical="center"/>
    </xf>
    <xf numFmtId="0" fontId="1" fillId="0" borderId="6" xfId="2" applyFont="1" applyBorder="1"/>
    <xf numFmtId="0" fontId="46" fillId="0" borderId="0" xfId="0" applyFont="1" applyAlignment="1">
      <alignment vertical="center"/>
    </xf>
    <xf numFmtId="0" fontId="46" fillId="2" borderId="0" xfId="0" applyFont="1" applyFill="1" applyAlignment="1">
      <alignment horizontal="left" vertical="center"/>
    </xf>
    <xf numFmtId="0" fontId="46" fillId="2" borderId="0" xfId="0" applyFont="1" applyFill="1" applyAlignment="1">
      <alignment vertical="center"/>
    </xf>
    <xf numFmtId="166" fontId="2" fillId="0" borderId="0" xfId="0" applyNumberFormat="1" applyFont="1" applyAlignment="1">
      <alignment horizontal="center" vertical="center"/>
    </xf>
    <xf numFmtId="0" fontId="57" fillId="0" borderId="40" xfId="0" applyFont="1" applyBorder="1" applyAlignment="1">
      <alignment horizontal="center" vertical="center"/>
    </xf>
    <xf numFmtId="0" fontId="57" fillId="0" borderId="46" xfId="0" applyFont="1" applyBorder="1" applyAlignment="1">
      <alignment horizontal="center" vertical="center"/>
    </xf>
    <xf numFmtId="0" fontId="50" fillId="0" borderId="0" xfId="0" applyFont="1" applyAlignment="1">
      <alignment vertical="top"/>
    </xf>
    <xf numFmtId="0" fontId="57" fillId="0" borderId="42" xfId="0" applyFont="1" applyBorder="1" applyAlignment="1">
      <alignment horizontal="center" vertical="center"/>
    </xf>
    <xf numFmtId="0" fontId="11" fillId="0" borderId="0" xfId="2" applyAlignment="1">
      <alignment horizontal="left"/>
    </xf>
    <xf numFmtId="0" fontId="54" fillId="0" borderId="0" xfId="2" applyFont="1" applyAlignment="1">
      <alignment horizontal="left"/>
    </xf>
    <xf numFmtId="0" fontId="47" fillId="6" borderId="47" xfId="2" applyFont="1" applyFill="1" applyBorder="1" applyAlignment="1">
      <alignment horizontal="center" vertical="center" wrapText="1"/>
    </xf>
    <xf numFmtId="0" fontId="47" fillId="6" borderId="30" xfId="2" applyFont="1" applyFill="1" applyBorder="1" applyAlignment="1">
      <alignment horizontal="center" vertical="center" wrapText="1"/>
    </xf>
    <xf numFmtId="0" fontId="60" fillId="0" borderId="0" xfId="2" applyFont="1" applyAlignment="1">
      <alignment wrapText="1"/>
    </xf>
    <xf numFmtId="4" fontId="2" fillId="2" borderId="14" xfId="0" applyNumberFormat="1" applyFont="1" applyFill="1" applyBorder="1" applyAlignment="1" applyProtection="1">
      <alignment horizontal="center" vertical="center"/>
      <protection locked="0"/>
    </xf>
    <xf numFmtId="4" fontId="2" fillId="0" borderId="14" xfId="0" applyNumberFormat="1" applyFont="1" applyBorder="1" applyAlignment="1" applyProtection="1">
      <alignment horizontal="center" vertical="center"/>
      <protection locked="0"/>
    </xf>
    <xf numFmtId="1" fontId="21" fillId="7" borderId="1" xfId="0" applyNumberFormat="1" applyFont="1" applyFill="1" applyBorder="1" applyAlignment="1" applyProtection="1">
      <alignment horizontal="center" vertical="top" wrapText="1"/>
      <protection locked="0"/>
    </xf>
    <xf numFmtId="0" fontId="47" fillId="6" borderId="20" xfId="2" applyFont="1" applyFill="1" applyBorder="1" applyAlignment="1">
      <alignment horizontal="center" vertical="center" wrapText="1"/>
    </xf>
    <xf numFmtId="0" fontId="53" fillId="0" borderId="8" xfId="2" applyFont="1" applyBorder="1" applyAlignment="1">
      <alignment horizontal="left" vertical="center" wrapText="1"/>
    </xf>
    <xf numFmtId="0" fontId="47" fillId="6" borderId="22" xfId="2" applyFont="1" applyFill="1" applyBorder="1" applyAlignment="1">
      <alignment horizontal="center" vertical="center" wrapText="1"/>
    </xf>
    <xf numFmtId="49" fontId="31" fillId="2" borderId="1" xfId="0" applyNumberFormat="1" applyFont="1" applyFill="1" applyBorder="1" applyAlignment="1">
      <alignment horizontal="center"/>
    </xf>
    <xf numFmtId="0" fontId="65" fillId="0" borderId="50" xfId="17" applyFont="1" applyBorder="1" applyAlignment="1">
      <alignment vertical="center"/>
    </xf>
    <xf numFmtId="0" fontId="67" fillId="0" borderId="0" xfId="17" applyFont="1" applyAlignment="1">
      <alignment vertical="center"/>
    </xf>
    <xf numFmtId="0" fontId="67" fillId="0" borderId="0" xfId="17" applyFont="1" applyAlignment="1">
      <alignment vertical="center" wrapText="1"/>
    </xf>
    <xf numFmtId="0" fontId="63" fillId="0" borderId="0" xfId="17" applyAlignment="1">
      <alignment vertical="center"/>
    </xf>
    <xf numFmtId="0" fontId="63" fillId="0" borderId="36" xfId="17" applyBorder="1" applyAlignment="1">
      <alignment horizontal="left" vertical="top"/>
    </xf>
    <xf numFmtId="0" fontId="63" fillId="0" borderId="0" xfId="17" applyAlignment="1" applyProtection="1">
      <alignment vertical="center"/>
      <protection hidden="1"/>
    </xf>
    <xf numFmtId="0" fontId="63" fillId="0" borderId="36" xfId="17" applyBorder="1" applyAlignment="1">
      <alignment vertical="center"/>
    </xf>
    <xf numFmtId="0" fontId="63" fillId="0" borderId="0" xfId="17" applyAlignment="1">
      <alignment horizontal="left" vertical="top"/>
    </xf>
    <xf numFmtId="0" fontId="63" fillId="0" borderId="50" xfId="17" applyBorder="1" applyAlignment="1">
      <alignment vertical="center" wrapText="1"/>
    </xf>
    <xf numFmtId="49" fontId="68" fillId="0" borderId="50" xfId="17" applyNumberFormat="1" applyFont="1" applyBorder="1" applyAlignment="1">
      <alignment vertical="center"/>
    </xf>
    <xf numFmtId="0" fontId="70" fillId="0" borderId="0" xfId="18" applyFont="1" applyBorder="1" applyAlignment="1" applyProtection="1">
      <alignment vertical="top" wrapText="1"/>
    </xf>
    <xf numFmtId="0" fontId="70" fillId="0" borderId="0" xfId="18" applyFont="1" applyBorder="1" applyAlignment="1">
      <alignment vertical="top" wrapText="1"/>
    </xf>
    <xf numFmtId="49" fontId="63" fillId="0" borderId="36" xfId="17" applyNumberFormat="1" applyBorder="1" applyAlignment="1">
      <alignment horizontal="center" vertical="center"/>
    </xf>
    <xf numFmtId="0" fontId="63" fillId="0" borderId="36" xfId="17" applyBorder="1" applyAlignment="1">
      <alignment horizontal="center" vertical="center"/>
    </xf>
    <xf numFmtId="0" fontId="63" fillId="0" borderId="36" xfId="17" applyBorder="1" applyAlignment="1">
      <alignment vertical="center" wrapText="1"/>
    </xf>
    <xf numFmtId="0" fontId="63" fillId="0" borderId="0" xfId="17" applyAlignment="1">
      <alignment horizontal="center" vertical="center"/>
    </xf>
    <xf numFmtId="49" fontId="63" fillId="0" borderId="0" xfId="17" applyNumberFormat="1" applyAlignment="1">
      <alignment horizontal="center" vertical="center"/>
    </xf>
    <xf numFmtId="49" fontId="63" fillId="0" borderId="53" xfId="17" quotePrefix="1" applyNumberFormat="1" applyBorder="1" applyAlignment="1">
      <alignment horizontal="center" vertical="center"/>
    </xf>
    <xf numFmtId="49" fontId="63" fillId="0" borderId="54" xfId="17" applyNumberFormat="1" applyBorder="1" applyAlignment="1">
      <alignment horizontal="center" vertical="center"/>
    </xf>
    <xf numFmtId="49" fontId="63" fillId="0" borderId="2" xfId="17" applyNumberFormat="1" applyBorder="1" applyAlignment="1">
      <alignment horizontal="center" vertical="center"/>
    </xf>
    <xf numFmtId="49" fontId="63" fillId="0" borderId="53" xfId="17" applyNumberFormat="1" applyBorder="1" applyAlignment="1">
      <alignment horizontal="center" vertical="center"/>
    </xf>
    <xf numFmtId="49" fontId="63" fillId="0" borderId="50" xfId="17" applyNumberFormat="1" applyBorder="1" applyAlignment="1">
      <alignment horizontal="center" vertical="center"/>
    </xf>
    <xf numFmtId="49" fontId="63" fillId="0" borderId="49" xfId="17" applyNumberFormat="1" applyBorder="1" applyAlignment="1">
      <alignment horizontal="center" vertical="center"/>
    </xf>
    <xf numFmtId="49" fontId="71" fillId="0" borderId="56" xfId="17" applyNumberFormat="1" applyFont="1" applyBorder="1" applyAlignment="1">
      <alignment horizontal="center" vertical="center"/>
    </xf>
    <xf numFmtId="49" fontId="63" fillId="0" borderId="55" xfId="17" applyNumberFormat="1" applyBorder="1" applyAlignment="1">
      <alignment horizontal="center" vertical="center"/>
    </xf>
    <xf numFmtId="49" fontId="39" fillId="10" borderId="37" xfId="17" quotePrefix="1" applyNumberFormat="1" applyFont="1" applyFill="1" applyBorder="1" applyAlignment="1">
      <alignment horizontal="center" vertical="center"/>
    </xf>
    <xf numFmtId="0" fontId="68" fillId="0" borderId="0" xfId="17" applyFont="1" applyAlignment="1">
      <alignment vertical="center"/>
    </xf>
    <xf numFmtId="0" fontId="68" fillId="0" borderId="0" xfId="17" applyFont="1" applyAlignment="1">
      <alignment vertical="center" wrapText="1"/>
    </xf>
    <xf numFmtId="49" fontId="68" fillId="0" borderId="57" xfId="17" quotePrefix="1" applyNumberFormat="1" applyFont="1" applyBorder="1" applyAlignment="1">
      <alignment horizontal="center" vertical="center"/>
    </xf>
    <xf numFmtId="1" fontId="68" fillId="2" borderId="59" xfId="19" applyNumberFormat="1" applyFont="1" applyFill="1" applyBorder="1" applyAlignment="1" applyProtection="1">
      <alignment horizontal="right" vertical="center"/>
    </xf>
    <xf numFmtId="167" fontId="68" fillId="2" borderId="60" xfId="17" applyNumberFormat="1" applyFont="1" applyFill="1" applyBorder="1" applyAlignment="1">
      <alignment horizontal="right" vertical="center"/>
    </xf>
    <xf numFmtId="167" fontId="63" fillId="0" borderId="61" xfId="17" applyNumberFormat="1" applyBorder="1" applyAlignment="1">
      <alignment horizontal="right" vertical="center"/>
    </xf>
    <xf numFmtId="167" fontId="63" fillId="2" borderId="60" xfId="17" applyNumberFormat="1" applyFill="1" applyBorder="1" applyAlignment="1">
      <alignment horizontal="right" vertical="center"/>
    </xf>
    <xf numFmtId="167" fontId="63" fillId="0" borderId="62" xfId="17" applyNumberFormat="1" applyBorder="1" applyAlignment="1">
      <alignment horizontal="right" vertical="center"/>
    </xf>
    <xf numFmtId="49" fontId="63" fillId="0" borderId="63" xfId="17" quotePrefix="1" applyNumberFormat="1" applyBorder="1" applyAlignment="1">
      <alignment horizontal="center" vertical="center"/>
    </xf>
    <xf numFmtId="9" fontId="63" fillId="8" borderId="65" xfId="19" applyFont="1" applyFill="1" applyBorder="1" applyAlignment="1" applyProtection="1">
      <alignment horizontal="right" vertical="center"/>
      <protection locked="0"/>
    </xf>
    <xf numFmtId="167" fontId="63" fillId="9" borderId="66" xfId="17" applyNumberFormat="1" applyFill="1" applyBorder="1" applyAlignment="1" applyProtection="1">
      <alignment horizontal="right" vertical="center"/>
      <protection locked="0"/>
    </xf>
    <xf numFmtId="167" fontId="63" fillId="0" borderId="63" xfId="17" applyNumberFormat="1" applyBorder="1" applyAlignment="1">
      <alignment horizontal="right" vertical="center"/>
    </xf>
    <xf numFmtId="167" fontId="63" fillId="0" borderId="67" xfId="17" applyNumberFormat="1" applyBorder="1" applyAlignment="1">
      <alignment horizontal="right" vertical="center"/>
    </xf>
    <xf numFmtId="0" fontId="63" fillId="0" borderId="0" xfId="17" applyAlignment="1">
      <alignment vertical="center" wrapText="1"/>
    </xf>
    <xf numFmtId="49" fontId="63" fillId="0" borderId="68" xfId="17" quotePrefix="1" applyNumberFormat="1" applyBorder="1" applyAlignment="1">
      <alignment horizontal="center" vertical="center"/>
    </xf>
    <xf numFmtId="9" fontId="63" fillId="8" borderId="71" xfId="19" applyFont="1" applyFill="1" applyBorder="1" applyAlignment="1" applyProtection="1">
      <alignment horizontal="right" vertical="center"/>
      <protection locked="0"/>
    </xf>
    <xf numFmtId="167" fontId="63" fillId="9" borderId="72" xfId="17" applyNumberFormat="1" applyFill="1" applyBorder="1" applyAlignment="1" applyProtection="1">
      <alignment horizontal="right" vertical="center"/>
      <protection locked="0"/>
    </xf>
    <xf numFmtId="167" fontId="63" fillId="0" borderId="68" xfId="17" applyNumberFormat="1" applyBorder="1" applyAlignment="1">
      <alignment horizontal="right" vertical="center"/>
    </xf>
    <xf numFmtId="167" fontId="63" fillId="0" borderId="73" xfId="17" applyNumberFormat="1" applyBorder="1" applyAlignment="1">
      <alignment horizontal="right" vertical="center"/>
    </xf>
    <xf numFmtId="9" fontId="68" fillId="11" borderId="1" xfId="19" applyFont="1" applyFill="1" applyBorder="1" applyAlignment="1" applyProtection="1">
      <alignment horizontal="right" vertical="center"/>
    </xf>
    <xf numFmtId="167" fontId="68" fillId="12" borderId="74" xfId="17" applyNumberFormat="1" applyFont="1" applyFill="1" applyBorder="1" applyAlignment="1">
      <alignment horizontal="right" vertical="center"/>
    </xf>
    <xf numFmtId="167" fontId="68" fillId="0" borderId="37" xfId="17" applyNumberFormat="1" applyFont="1" applyBorder="1" applyAlignment="1">
      <alignment horizontal="right" vertical="center"/>
    </xf>
    <xf numFmtId="167" fontId="68" fillId="0" borderId="4" xfId="17" applyNumberFormat="1" applyFont="1" applyBorder="1" applyAlignment="1">
      <alignment horizontal="right" vertical="center"/>
    </xf>
    <xf numFmtId="167" fontId="63" fillId="0" borderId="57" xfId="17" applyNumberFormat="1" applyBorder="1" applyAlignment="1">
      <alignment horizontal="right" vertical="center"/>
    </xf>
    <xf numFmtId="167" fontId="63" fillId="0" borderId="75" xfId="17" applyNumberFormat="1" applyBorder="1" applyAlignment="1">
      <alignment horizontal="right" vertical="center"/>
    </xf>
    <xf numFmtId="49" fontId="68" fillId="0" borderId="37" xfId="17" quotePrefix="1" applyNumberFormat="1" applyFont="1" applyBorder="1" applyAlignment="1">
      <alignment horizontal="center" vertical="center"/>
    </xf>
    <xf numFmtId="9" fontId="68" fillId="8" borderId="1" xfId="19" applyFont="1" applyFill="1" applyBorder="1" applyAlignment="1" applyProtection="1">
      <alignment horizontal="right" vertical="center"/>
      <protection locked="0"/>
    </xf>
    <xf numFmtId="167" fontId="63" fillId="9" borderId="74" xfId="17" applyNumberFormat="1" applyFill="1" applyBorder="1" applyAlignment="1" applyProtection="1">
      <alignment horizontal="right" vertical="center"/>
      <protection locked="0"/>
    </xf>
    <xf numFmtId="9" fontId="68" fillId="0" borderId="1" xfId="19" applyFont="1" applyBorder="1" applyAlignment="1" applyProtection="1">
      <alignment horizontal="right" vertical="center"/>
    </xf>
    <xf numFmtId="167" fontId="63" fillId="12" borderId="74" xfId="17" applyNumberFormat="1" applyFill="1" applyBorder="1" applyAlignment="1">
      <alignment horizontal="right" vertical="center"/>
    </xf>
    <xf numFmtId="167" fontId="68" fillId="0" borderId="37" xfId="19" applyNumberFormat="1" applyFont="1" applyBorder="1" applyAlignment="1" applyProtection="1">
      <alignment horizontal="right" vertical="center"/>
    </xf>
    <xf numFmtId="167" fontId="68" fillId="0" borderId="4" xfId="19" applyNumberFormat="1" applyFont="1" applyBorder="1" applyAlignment="1" applyProtection="1">
      <alignment horizontal="right" vertical="center"/>
    </xf>
    <xf numFmtId="1" fontId="63" fillId="0" borderId="59" xfId="17" applyNumberFormat="1" applyBorder="1" applyAlignment="1">
      <alignment horizontal="right" vertical="center"/>
    </xf>
    <xf numFmtId="167" fontId="63" fillId="0" borderId="60" xfId="17" applyNumberFormat="1" applyBorder="1" applyAlignment="1">
      <alignment horizontal="right" vertical="center"/>
    </xf>
    <xf numFmtId="49" fontId="63" fillId="0" borderId="63" xfId="17" applyNumberFormat="1" applyBorder="1" applyAlignment="1">
      <alignment horizontal="center" vertical="center"/>
    </xf>
    <xf numFmtId="9" fontId="0" fillId="8" borderId="65" xfId="19" applyFont="1" applyFill="1" applyBorder="1" applyAlignment="1" applyProtection="1">
      <alignment horizontal="right" vertical="center"/>
      <protection locked="0"/>
    </xf>
    <xf numFmtId="9" fontId="39" fillId="0" borderId="1" xfId="19" applyFont="1" applyFill="1" applyBorder="1" applyAlignment="1" applyProtection="1">
      <alignment horizontal="right" vertical="center"/>
    </xf>
    <xf numFmtId="167" fontId="39" fillId="12" borderId="74" xfId="17" applyNumberFormat="1" applyFont="1" applyFill="1" applyBorder="1" applyAlignment="1">
      <alignment horizontal="right" vertical="center"/>
    </xf>
    <xf numFmtId="167" fontId="39" fillId="0" borderId="37" xfId="19" applyNumberFormat="1" applyFont="1" applyFill="1" applyBorder="1" applyAlignment="1" applyProtection="1">
      <alignment horizontal="right" vertical="center"/>
    </xf>
    <xf numFmtId="167" fontId="39" fillId="0" borderId="4" xfId="19" applyNumberFormat="1" applyFont="1" applyFill="1" applyBorder="1" applyAlignment="1" applyProtection="1">
      <alignment horizontal="right" vertical="center"/>
    </xf>
    <xf numFmtId="1" fontId="39" fillId="0" borderId="1" xfId="17" applyNumberFormat="1" applyFont="1" applyBorder="1" applyAlignment="1">
      <alignment horizontal="right" vertical="center"/>
    </xf>
    <xf numFmtId="167" fontId="39" fillId="0" borderId="74" xfId="17" applyNumberFormat="1" applyFont="1" applyBorder="1" applyAlignment="1">
      <alignment horizontal="right" vertical="center"/>
    </xf>
    <xf numFmtId="167" fontId="39" fillId="0" borderId="37" xfId="19" applyNumberFormat="1" applyFont="1" applyBorder="1" applyAlignment="1" applyProtection="1">
      <alignment horizontal="right" vertical="center"/>
    </xf>
    <xf numFmtId="167" fontId="39" fillId="0" borderId="4" xfId="19" applyNumberFormat="1" applyFont="1" applyBorder="1" applyAlignment="1" applyProtection="1">
      <alignment horizontal="right" vertical="center"/>
    </xf>
    <xf numFmtId="1" fontId="24" fillId="0" borderId="1" xfId="17" applyNumberFormat="1" applyFont="1" applyBorder="1" applyAlignment="1">
      <alignment horizontal="right" vertical="center"/>
    </xf>
    <xf numFmtId="167" fontId="24" fillId="0" borderId="74" xfId="17" applyNumberFormat="1" applyFont="1" applyBorder="1" applyAlignment="1">
      <alignment horizontal="right" vertical="center"/>
    </xf>
    <xf numFmtId="167" fontId="39" fillId="0" borderId="37" xfId="17" applyNumberFormat="1" applyFont="1" applyBorder="1" applyAlignment="1">
      <alignment horizontal="right" vertical="center"/>
    </xf>
    <xf numFmtId="167" fontId="39" fillId="0" borderId="4" xfId="17" applyNumberFormat="1" applyFont="1" applyBorder="1" applyAlignment="1">
      <alignment horizontal="right" vertical="center"/>
    </xf>
    <xf numFmtId="0" fontId="63" fillId="0" borderId="0" xfId="17" applyAlignment="1">
      <alignment horizontal="left" vertical="center" wrapText="1"/>
    </xf>
    <xf numFmtId="0" fontId="63" fillId="0" borderId="0" xfId="17"/>
    <xf numFmtId="20" fontId="5" fillId="2" borderId="21" xfId="0" applyNumberFormat="1" applyFont="1" applyFill="1" applyBorder="1" applyAlignment="1">
      <alignment horizontal="center"/>
    </xf>
    <xf numFmtId="0" fontId="2" fillId="2" borderId="11" xfId="0" applyFont="1" applyFill="1" applyBorder="1"/>
    <xf numFmtId="164" fontId="18" fillId="2" borderId="21" xfId="0" applyNumberFormat="1" applyFont="1" applyFill="1" applyBorder="1"/>
    <xf numFmtId="0" fontId="2" fillId="2" borderId="11" xfId="0" applyFont="1" applyFill="1" applyBorder="1" applyAlignment="1">
      <alignment horizontal="center"/>
    </xf>
    <xf numFmtId="164" fontId="18" fillId="2" borderId="23" xfId="0" applyNumberFormat="1" applyFont="1" applyFill="1" applyBorder="1" applyAlignment="1">
      <alignment horizontal="right"/>
    </xf>
    <xf numFmtId="164" fontId="18" fillId="2" borderId="23" xfId="0" applyNumberFormat="1" applyFont="1" applyFill="1" applyBorder="1"/>
    <xf numFmtId="0" fontId="44" fillId="2" borderId="0" xfId="2" applyFont="1" applyFill="1"/>
    <xf numFmtId="0" fontId="21" fillId="2" borderId="48" xfId="0" applyFont="1" applyFill="1" applyBorder="1" applyAlignment="1">
      <alignment horizontal="center" vertical="top" wrapText="1"/>
    </xf>
    <xf numFmtId="49" fontId="21" fillId="2" borderId="1" xfId="0" applyNumberFormat="1" applyFont="1" applyFill="1" applyBorder="1" applyAlignment="1">
      <alignment horizontal="left" vertical="top" wrapText="1"/>
    </xf>
    <xf numFmtId="0" fontId="21" fillId="2" borderId="40" xfId="0" applyFont="1" applyFill="1" applyBorder="1" applyAlignment="1">
      <alignment horizontal="center" vertical="top" wrapText="1"/>
    </xf>
    <xf numFmtId="1" fontId="21" fillId="2" borderId="1" xfId="0" applyNumberFormat="1" applyFont="1" applyFill="1" applyBorder="1" applyAlignment="1">
      <alignment horizontal="center" vertical="top" wrapText="1"/>
    </xf>
    <xf numFmtId="4" fontId="50" fillId="6" borderId="20" xfId="2" applyNumberFormat="1" applyFont="1" applyFill="1" applyBorder="1" applyAlignment="1">
      <alignment horizontal="center" vertical="center"/>
    </xf>
    <xf numFmtId="0" fontId="25" fillId="2" borderId="0" xfId="0" applyFont="1" applyFill="1" applyAlignment="1">
      <alignment horizontal="left" vertical="center" wrapText="1"/>
    </xf>
    <xf numFmtId="0" fontId="9" fillId="0" borderId="0" xfId="0" applyFont="1" applyAlignment="1">
      <alignment horizontal="left" vertical="center" wrapText="1"/>
    </xf>
    <xf numFmtId="0" fontId="2" fillId="2" borderId="8" xfId="0" applyFont="1" applyFill="1" applyBorder="1" applyAlignment="1">
      <alignment horizontal="left"/>
    </xf>
    <xf numFmtId="0" fontId="2" fillId="2" borderId="0" xfId="0" applyFont="1" applyFill="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9" xfId="0" applyFont="1" applyFill="1" applyBorder="1" applyAlignment="1">
      <alignment horizontal="left"/>
    </xf>
    <xf numFmtId="0" fontId="2" fillId="2" borderId="18" xfId="0" applyFont="1" applyFill="1" applyBorder="1" applyAlignment="1">
      <alignment horizontal="left"/>
    </xf>
    <xf numFmtId="0" fontId="2" fillId="2" borderId="19" xfId="0" applyFont="1" applyFill="1" applyBorder="1" applyAlignment="1">
      <alignment horizontal="left"/>
    </xf>
    <xf numFmtId="0" fontId="2" fillId="2" borderId="20"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27" fillId="2" borderId="10" xfId="0" applyFont="1" applyFill="1" applyBorder="1" applyAlignment="1">
      <alignment horizontal="center" vertical="top" wrapText="1"/>
    </xf>
    <xf numFmtId="0" fontId="0" fillId="2" borderId="11" xfId="0" applyFill="1" applyBorder="1" applyAlignment="1">
      <alignment horizontal="center" vertical="top" wrapText="1"/>
    </xf>
    <xf numFmtId="0" fontId="0" fillId="2" borderId="12" xfId="0" applyFill="1" applyBorder="1" applyAlignment="1">
      <alignment horizontal="center" vertical="top" wrapText="1"/>
    </xf>
    <xf numFmtId="0" fontId="4" fillId="2" borderId="18" xfId="0" applyFont="1" applyFill="1" applyBorder="1" applyAlignment="1">
      <alignment horizontal="left"/>
    </xf>
    <xf numFmtId="0" fontId="4" fillId="2" borderId="20" xfId="0" applyFont="1" applyFill="1" applyBorder="1" applyAlignment="1">
      <alignment horizontal="left"/>
    </xf>
    <xf numFmtId="0" fontId="5" fillId="2" borderId="18" xfId="0" applyFont="1" applyFill="1" applyBorder="1" applyAlignment="1">
      <alignment horizontal="left"/>
    </xf>
    <xf numFmtId="0" fontId="0" fillId="2" borderId="19" xfId="0" applyFill="1" applyBorder="1"/>
    <xf numFmtId="0" fontId="0" fillId="2" borderId="20" xfId="0" applyFill="1" applyBorder="1"/>
    <xf numFmtId="0" fontId="2" fillId="2" borderId="18" xfId="0" applyFont="1" applyFill="1" applyBorder="1" applyAlignment="1">
      <alignment vertical="center"/>
    </xf>
    <xf numFmtId="0" fontId="0" fillId="2" borderId="20" xfId="0" applyFill="1" applyBorder="1" applyAlignment="1">
      <alignment vertical="center"/>
    </xf>
    <xf numFmtId="0" fontId="18" fillId="2" borderId="19" xfId="0" applyFont="1" applyFill="1" applyBorder="1" applyAlignment="1">
      <alignment vertical="center"/>
    </xf>
    <xf numFmtId="0" fontId="0" fillId="2" borderId="19" xfId="0" applyFill="1" applyBorder="1" applyAlignment="1">
      <alignment vertical="center"/>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2" fillId="2" borderId="8" xfId="0" applyFont="1" applyFill="1" applyBorder="1" applyAlignment="1">
      <alignment horizontal="left" vertical="top"/>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3" fillId="4" borderId="8" xfId="1" applyFont="1" applyFill="1" applyBorder="1" applyAlignment="1">
      <alignment vertical="center"/>
    </xf>
    <xf numFmtId="0" fontId="23" fillId="4" borderId="0" xfId="1" applyFont="1" applyFill="1" applyBorder="1" applyAlignment="1">
      <alignment vertical="center"/>
    </xf>
    <xf numFmtId="0" fontId="23" fillId="4" borderId="9" xfId="1" applyFont="1" applyFill="1" applyBorder="1" applyAlignment="1">
      <alignment vertical="center"/>
    </xf>
    <xf numFmtId="0" fontId="2" fillId="4" borderId="8" xfId="0" applyFont="1" applyFill="1" applyBorder="1" applyAlignment="1">
      <alignment vertical="center" wrapText="1"/>
    </xf>
    <xf numFmtId="0" fontId="2" fillId="4" borderId="0" xfId="0" applyFont="1" applyFill="1" applyAlignment="1">
      <alignment vertical="center" wrapText="1"/>
    </xf>
    <xf numFmtId="0" fontId="2" fillId="4" borderId="9" xfId="0" applyFont="1" applyFill="1" applyBorder="1" applyAlignment="1">
      <alignment vertical="center" wrapText="1"/>
    </xf>
    <xf numFmtId="0" fontId="2" fillId="2" borderId="10" xfId="0" applyFont="1" applyFill="1" applyBorder="1" applyAlignment="1">
      <alignment horizontal="left"/>
    </xf>
    <xf numFmtId="0" fontId="2" fillId="2" borderId="11" xfId="0" applyFont="1" applyFill="1" applyBorder="1" applyAlignment="1">
      <alignment horizontal="left"/>
    </xf>
    <xf numFmtId="0" fontId="2" fillId="2" borderId="12" xfId="0" applyFont="1" applyFill="1" applyBorder="1" applyAlignment="1">
      <alignment horizontal="left"/>
    </xf>
    <xf numFmtId="0" fontId="24" fillId="2" borderId="5" xfId="0" applyFont="1" applyFill="1" applyBorder="1" applyAlignment="1">
      <alignment horizontal="left"/>
    </xf>
    <xf numFmtId="0" fontId="24" fillId="2" borderId="6" xfId="0" applyFont="1" applyFill="1" applyBorder="1" applyAlignment="1">
      <alignment horizontal="left"/>
    </xf>
    <xf numFmtId="0" fontId="24" fillId="2" borderId="7" xfId="0" applyFont="1" applyFill="1" applyBorder="1" applyAlignment="1">
      <alignment horizontal="left"/>
    </xf>
    <xf numFmtId="0" fontId="33" fillId="0" borderId="18" xfId="0" applyFont="1" applyBorder="1" applyAlignment="1">
      <alignment horizontal="center" vertical="top" wrapText="1"/>
    </xf>
    <xf numFmtId="0" fontId="33" fillId="0" borderId="19" xfId="0" applyFont="1" applyBorder="1" applyAlignment="1">
      <alignment horizontal="center" vertical="top" wrapText="1"/>
    </xf>
    <xf numFmtId="0" fontId="33" fillId="0" borderId="20" xfId="0" applyFont="1" applyBorder="1" applyAlignment="1">
      <alignment horizontal="center" vertical="top" wrapText="1"/>
    </xf>
    <xf numFmtId="0" fontId="2" fillId="2" borderId="22" xfId="0" applyFont="1" applyFill="1" applyBorder="1" applyAlignment="1">
      <alignment horizontal="left"/>
    </xf>
    <xf numFmtId="0" fontId="13" fillId="2" borderId="0" xfId="0" applyFont="1" applyFill="1" applyAlignment="1">
      <alignment horizontal="left" vertical="top" wrapText="1"/>
    </xf>
    <xf numFmtId="0" fontId="2" fillId="4" borderId="5" xfId="0" applyFont="1" applyFill="1" applyBorder="1" applyAlignment="1">
      <alignment vertical="center" wrapText="1"/>
    </xf>
    <xf numFmtId="0" fontId="2" fillId="4" borderId="6" xfId="0" applyFont="1" applyFill="1" applyBorder="1" applyAlignment="1">
      <alignment vertical="center" wrapText="1"/>
    </xf>
    <xf numFmtId="0" fontId="2" fillId="4" borderId="7" xfId="0" applyFont="1" applyFill="1" applyBorder="1" applyAlignment="1">
      <alignmen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29" xfId="0" applyFont="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8" fillId="2" borderId="19" xfId="0" applyFont="1" applyFill="1" applyBorder="1" applyAlignment="1">
      <alignment vertical="center" wrapText="1"/>
    </xf>
    <xf numFmtId="0" fontId="0" fillId="2" borderId="19" xfId="0" applyFill="1" applyBorder="1" applyAlignment="1">
      <alignment vertical="center" wrapText="1"/>
    </xf>
    <xf numFmtId="0" fontId="0" fillId="2" borderId="20" xfId="0" applyFill="1" applyBorder="1" applyAlignment="1">
      <alignment vertical="center" wrapText="1"/>
    </xf>
    <xf numFmtId="0" fontId="35" fillId="2" borderId="18" xfId="0" applyFont="1" applyFill="1" applyBorder="1" applyAlignment="1">
      <alignment horizontal="left"/>
    </xf>
    <xf numFmtId="0" fontId="35" fillId="2" borderId="20" xfId="0" applyFont="1" applyFill="1" applyBorder="1" applyAlignment="1">
      <alignment horizontal="left"/>
    </xf>
    <xf numFmtId="0" fontId="10" fillId="4" borderId="10" xfId="1" applyFont="1" applyFill="1" applyBorder="1" applyAlignment="1">
      <alignment vertical="center"/>
    </xf>
    <xf numFmtId="0" fontId="10" fillId="4" borderId="11" xfId="1" applyFont="1" applyFill="1" applyBorder="1" applyAlignment="1">
      <alignment vertical="center"/>
    </xf>
    <xf numFmtId="0" fontId="10" fillId="4" borderId="12" xfId="1" applyFont="1" applyFill="1" applyBorder="1" applyAlignment="1">
      <alignment vertical="center"/>
    </xf>
    <xf numFmtId="0" fontId="2" fillId="2" borderId="8" xfId="0" applyFont="1" applyFill="1" applyBorder="1" applyAlignment="1">
      <alignment horizontal="left" vertical="top" wrapText="1"/>
    </xf>
    <xf numFmtId="0" fontId="4" fillId="4" borderId="5" xfId="0" applyFont="1" applyFill="1" applyBorder="1" applyAlignment="1">
      <alignment horizontal="left" wrapText="1"/>
    </xf>
    <xf numFmtId="0" fontId="2" fillId="4" borderId="6" xfId="0" applyFont="1" applyFill="1" applyBorder="1" applyAlignment="1">
      <alignment horizontal="left" wrapText="1"/>
    </xf>
    <xf numFmtId="0" fontId="2" fillId="4" borderId="7" xfId="0" applyFont="1" applyFill="1" applyBorder="1" applyAlignment="1">
      <alignment horizontal="left" wrapText="1"/>
    </xf>
    <xf numFmtId="0" fontId="13" fillId="2" borderId="0" xfId="0" applyFont="1" applyFill="1" applyAlignment="1">
      <alignment horizontal="left" wrapText="1"/>
    </xf>
    <xf numFmtId="0" fontId="56" fillId="0" borderId="0" xfId="0" applyFont="1" applyAlignment="1">
      <alignment horizontal="center"/>
    </xf>
    <xf numFmtId="0" fontId="10" fillId="0" borderId="19" xfId="1" applyFont="1" applyFill="1" applyBorder="1" applyAlignment="1">
      <alignment horizontal="center" vertical="center"/>
    </xf>
    <xf numFmtId="0" fontId="52" fillId="0" borderId="0" xfId="0" applyFont="1" applyAlignment="1">
      <alignment horizontal="left" vertical="center" wrapText="1"/>
    </xf>
    <xf numFmtId="0" fontId="10" fillId="4" borderId="8" xfId="1" applyFont="1" applyFill="1" applyBorder="1" applyAlignment="1">
      <alignment horizontal="left"/>
    </xf>
    <xf numFmtId="0" fontId="10" fillId="4" borderId="0" xfId="1" applyFont="1" applyFill="1" applyBorder="1" applyAlignment="1">
      <alignment horizontal="left"/>
    </xf>
    <xf numFmtId="0" fontId="10" fillId="4" borderId="9" xfId="1" applyFont="1" applyFill="1" applyBorder="1" applyAlignment="1">
      <alignment horizontal="left"/>
    </xf>
    <xf numFmtId="0" fontId="2" fillId="4" borderId="8" xfId="0" applyFont="1" applyFill="1" applyBorder="1" applyAlignment="1">
      <alignment horizontal="left" wrapText="1"/>
    </xf>
    <xf numFmtId="0" fontId="2" fillId="4" borderId="0" xfId="0" applyFont="1" applyFill="1" applyAlignment="1">
      <alignment horizontal="left" wrapText="1"/>
    </xf>
    <xf numFmtId="0" fontId="2" fillId="4" borderId="9" xfId="0" applyFont="1" applyFill="1" applyBorder="1" applyAlignment="1">
      <alignment horizontal="left" wrapText="1"/>
    </xf>
    <xf numFmtId="0" fontId="2" fillId="4" borderId="8" xfId="0" applyFont="1" applyFill="1" applyBorder="1" applyAlignment="1">
      <alignment horizontal="left"/>
    </xf>
    <xf numFmtId="0" fontId="2" fillId="4" borderId="0" xfId="0" applyFont="1" applyFill="1" applyAlignment="1">
      <alignment horizontal="left"/>
    </xf>
    <xf numFmtId="0" fontId="2" fillId="4" borderId="9" xfId="0" applyFont="1" applyFill="1" applyBorder="1" applyAlignment="1">
      <alignment horizontal="left"/>
    </xf>
    <xf numFmtId="0" fontId="10" fillId="4" borderId="8" xfId="1" applyFont="1" applyFill="1" applyBorder="1" applyAlignment="1">
      <alignment wrapText="1"/>
    </xf>
    <xf numFmtId="0" fontId="10" fillId="4" borderId="0" xfId="1" applyFont="1" applyFill="1" applyBorder="1" applyAlignment="1">
      <alignment wrapText="1"/>
    </xf>
    <xf numFmtId="0" fontId="10" fillId="4" borderId="9" xfId="1" applyFont="1" applyFill="1" applyBorder="1" applyAlignment="1">
      <alignment wrapText="1"/>
    </xf>
    <xf numFmtId="0" fontId="10" fillId="4" borderId="8" xfId="1" applyFont="1" applyFill="1" applyBorder="1" applyAlignment="1">
      <alignment horizontal="left" vertical="center" wrapText="1"/>
    </xf>
    <xf numFmtId="0" fontId="10" fillId="4" borderId="0" xfId="1" applyFont="1" applyFill="1" applyBorder="1" applyAlignment="1">
      <alignment horizontal="left" vertical="center" wrapText="1"/>
    </xf>
    <xf numFmtId="0" fontId="10" fillId="4" borderId="9" xfId="1" applyFont="1" applyFill="1" applyBorder="1" applyAlignment="1">
      <alignment horizontal="left" vertical="center" wrapText="1"/>
    </xf>
    <xf numFmtId="0" fontId="23" fillId="4" borderId="8" xfId="1" applyFont="1" applyFill="1" applyBorder="1" applyAlignment="1">
      <alignment vertical="center" wrapText="1"/>
    </xf>
    <xf numFmtId="0" fontId="23" fillId="4" borderId="0" xfId="1" applyFont="1" applyFill="1" applyBorder="1" applyAlignment="1">
      <alignment vertical="center" wrapText="1"/>
    </xf>
    <xf numFmtId="0" fontId="23" fillId="4" borderId="9" xfId="1" applyFont="1" applyFill="1" applyBorder="1" applyAlignment="1">
      <alignment vertical="center" wrapText="1"/>
    </xf>
    <xf numFmtId="0" fontId="10" fillId="4" borderId="8" xfId="1" applyFont="1" applyFill="1" applyBorder="1" applyAlignment="1">
      <alignment vertical="center" wrapText="1"/>
    </xf>
    <xf numFmtId="0" fontId="10" fillId="4" borderId="0" xfId="1" applyFont="1" applyFill="1" applyBorder="1" applyAlignment="1">
      <alignment vertical="center" wrapText="1"/>
    </xf>
    <xf numFmtId="0" fontId="10" fillId="4" borderId="9" xfId="1" applyFont="1" applyFill="1" applyBorder="1" applyAlignment="1">
      <alignment vertical="center" wrapText="1"/>
    </xf>
    <xf numFmtId="0" fontId="10" fillId="4" borderId="8" xfId="1" applyFont="1" applyFill="1" applyBorder="1" applyAlignment="1">
      <alignment vertical="center"/>
    </xf>
    <xf numFmtId="0" fontId="10" fillId="4" borderId="0" xfId="1" applyFont="1" applyFill="1" applyBorder="1" applyAlignment="1">
      <alignment vertical="center"/>
    </xf>
    <xf numFmtId="0" fontId="10" fillId="4" borderId="9" xfId="1" applyFont="1" applyFill="1" applyBorder="1" applyAlignment="1">
      <alignment vertical="center"/>
    </xf>
    <xf numFmtId="0" fontId="32" fillId="0" borderId="40" xfId="0" applyFont="1" applyBorder="1" applyAlignment="1">
      <alignment horizontal="left" vertical="top" wrapText="1"/>
    </xf>
    <xf numFmtId="0" fontId="32" fillId="0" borderId="1" xfId="0" applyFont="1" applyBorder="1" applyAlignment="1">
      <alignment horizontal="left" vertical="top" wrapText="1"/>
    </xf>
    <xf numFmtId="0" fontId="32" fillId="0" borderId="35" xfId="0" applyFont="1" applyBorder="1" applyAlignment="1">
      <alignment horizontal="left" vertical="top" wrapText="1"/>
    </xf>
    <xf numFmtId="0" fontId="32" fillId="0" borderId="41" xfId="0" applyFont="1" applyBorder="1" applyAlignment="1">
      <alignment horizontal="left" vertical="top" wrapText="1"/>
    </xf>
    <xf numFmtId="0" fontId="27" fillId="3" borderId="18" xfId="0" applyFont="1" applyFill="1" applyBorder="1" applyAlignment="1">
      <alignment horizontal="center" vertical="center"/>
    </xf>
    <xf numFmtId="0" fontId="31" fillId="3" borderId="19" xfId="0" applyFont="1" applyFill="1" applyBorder="1" applyAlignment="1">
      <alignment horizontal="center" vertical="center"/>
    </xf>
    <xf numFmtId="0" fontId="0" fillId="3" borderId="19" xfId="0" applyFill="1" applyBorder="1"/>
    <xf numFmtId="0" fontId="35" fillId="0" borderId="27" xfId="0" applyFont="1" applyBorder="1" applyAlignment="1">
      <alignment horizontal="justify" vertical="top"/>
    </xf>
    <xf numFmtId="0" fontId="32" fillId="0" borderId="4" xfId="0" applyFont="1" applyBorder="1"/>
    <xf numFmtId="0" fontId="0" fillId="0" borderId="4" xfId="0" applyBorder="1"/>
    <xf numFmtId="0" fontId="35" fillId="0" borderId="24" xfId="0" applyFont="1" applyBorder="1" applyAlignment="1">
      <alignment horizontal="justify" vertical="top"/>
    </xf>
    <xf numFmtId="0" fontId="32" fillId="0" borderId="25" xfId="0" applyFont="1" applyBorder="1"/>
    <xf numFmtId="0" fontId="0" fillId="0" borderId="25" xfId="0" applyBorder="1"/>
    <xf numFmtId="0" fontId="20" fillId="2" borderId="0" xfId="0" applyFont="1" applyFill="1" applyAlignment="1">
      <alignment horizontal="center" wrapText="1"/>
    </xf>
    <xf numFmtId="0" fontId="0" fillId="3" borderId="20" xfId="0" applyFill="1" applyBorder="1"/>
    <xf numFmtId="0" fontId="32" fillId="0" borderId="27" xfId="0" applyFont="1" applyBorder="1" applyAlignment="1">
      <alignment horizontal="left" vertical="top" wrapText="1"/>
    </xf>
    <xf numFmtId="0" fontId="0" fillId="0" borderId="28" xfId="0" applyBorder="1"/>
    <xf numFmtId="0" fontId="32" fillId="0" borderId="27" xfId="0" applyFont="1" applyBorder="1" applyAlignment="1">
      <alignment horizontal="left" vertical="top"/>
    </xf>
    <xf numFmtId="0" fontId="32" fillId="0" borderId="24" xfId="0" applyFont="1" applyBorder="1" applyAlignment="1">
      <alignment horizontal="left" vertical="top" wrapText="1"/>
    </xf>
    <xf numFmtId="0" fontId="0" fillId="0" borderId="26" xfId="0" applyBorder="1"/>
    <xf numFmtId="0" fontId="32" fillId="0" borderId="4" xfId="0" applyFont="1" applyBorder="1" applyAlignment="1">
      <alignment horizontal="left" vertical="top" wrapText="1"/>
    </xf>
    <xf numFmtId="0" fontId="29" fillId="2" borderId="0" xfId="0" applyFont="1" applyFill="1" applyAlignment="1">
      <alignment horizontal="center" vertical="center" wrapText="1"/>
    </xf>
    <xf numFmtId="0" fontId="32" fillId="2" borderId="15" xfId="0" applyFont="1" applyFill="1" applyBorder="1" applyAlignment="1">
      <alignment horizontal="left" vertical="center" wrapText="1"/>
    </xf>
    <xf numFmtId="0" fontId="32" fillId="2" borderId="16" xfId="0" applyFont="1" applyFill="1" applyBorder="1" applyAlignment="1">
      <alignment horizontal="left" vertical="center" wrapText="1"/>
    </xf>
    <xf numFmtId="0" fontId="32" fillId="2" borderId="29" xfId="0" applyFont="1" applyFill="1" applyBorder="1" applyAlignment="1">
      <alignment horizontal="left" vertical="center" wrapText="1"/>
    </xf>
    <xf numFmtId="0" fontId="32" fillId="2" borderId="27" xfId="0" applyFont="1" applyFill="1" applyBorder="1" applyAlignment="1">
      <alignment horizontal="left" vertical="center" wrapText="1"/>
    </xf>
    <xf numFmtId="0" fontId="32" fillId="2" borderId="4" xfId="0" applyFont="1" applyFill="1" applyBorder="1" applyAlignment="1">
      <alignment horizontal="left" vertical="center" wrapText="1"/>
    </xf>
    <xf numFmtId="0" fontId="32" fillId="2" borderId="28" xfId="0" applyFont="1" applyFill="1" applyBorder="1" applyAlignment="1">
      <alignment horizontal="left" vertical="center" wrapText="1"/>
    </xf>
    <xf numFmtId="0" fontId="16" fillId="0" borderId="0" xfId="0" applyFont="1" applyAlignment="1">
      <alignment horizontal="center" vertical="center" wrapText="1"/>
    </xf>
    <xf numFmtId="0" fontId="32" fillId="2" borderId="32" xfId="0" applyFont="1" applyFill="1" applyBorder="1" applyAlignment="1">
      <alignment horizontal="center" vertical="center"/>
    </xf>
    <xf numFmtId="0" fontId="32" fillId="2" borderId="33" xfId="0" applyFont="1" applyFill="1" applyBorder="1" applyAlignment="1">
      <alignment horizontal="center" vertical="center"/>
    </xf>
    <xf numFmtId="0" fontId="32" fillId="2" borderId="31" xfId="0" applyFont="1" applyFill="1" applyBorder="1" applyAlignment="1">
      <alignment vertical="center" wrapText="1"/>
    </xf>
    <xf numFmtId="0" fontId="32" fillId="2" borderId="31" xfId="0" applyFont="1" applyFill="1" applyBorder="1" applyAlignment="1">
      <alignment vertical="center"/>
    </xf>
    <xf numFmtId="0" fontId="32" fillId="2" borderId="27" xfId="0" applyFont="1" applyFill="1" applyBorder="1" applyAlignment="1">
      <alignment vertical="center" wrapText="1"/>
    </xf>
    <xf numFmtId="0" fontId="32" fillId="2" borderId="4" xfId="0" applyFont="1" applyFill="1" applyBorder="1" applyAlignment="1">
      <alignment vertical="center" wrapText="1"/>
    </xf>
    <xf numFmtId="0" fontId="32" fillId="2" borderId="28" xfId="0" applyFont="1" applyFill="1" applyBorder="1" applyAlignment="1">
      <alignment vertical="center" wrapText="1"/>
    </xf>
    <xf numFmtId="0" fontId="32" fillId="0" borderId="17" xfId="0" applyFont="1" applyBorder="1" applyAlignment="1">
      <alignment vertical="top" wrapText="1"/>
    </xf>
    <xf numFmtId="0" fontId="32" fillId="0" borderId="17" xfId="0" applyFont="1" applyBorder="1" applyAlignment="1">
      <alignment vertical="top"/>
    </xf>
    <xf numFmtId="0" fontId="20" fillId="2" borderId="11" xfId="0" applyFont="1" applyFill="1" applyBorder="1" applyAlignment="1">
      <alignment horizontal="center" wrapText="1"/>
    </xf>
    <xf numFmtId="0" fontId="42" fillId="3" borderId="18" xfId="0" applyFont="1" applyFill="1" applyBorder="1" applyAlignment="1">
      <alignment horizontal="center" vertical="center"/>
    </xf>
    <xf numFmtId="0" fontId="42" fillId="3" borderId="19" xfId="0" applyFont="1" applyFill="1" applyBorder="1" applyAlignment="1">
      <alignment horizontal="center"/>
    </xf>
    <xf numFmtId="0" fontId="42" fillId="3" borderId="20" xfId="0" applyFont="1" applyFill="1" applyBorder="1" applyAlignment="1">
      <alignment horizontal="center"/>
    </xf>
    <xf numFmtId="0" fontId="32" fillId="0" borderId="17" xfId="0" applyFont="1" applyBorder="1" applyAlignment="1">
      <alignment horizontal="left" vertical="top" wrapText="1"/>
    </xf>
    <xf numFmtId="0" fontId="32" fillId="0" borderId="32" xfId="0" applyFont="1" applyBorder="1" applyAlignment="1">
      <alignment horizontal="center" vertical="center"/>
    </xf>
    <xf numFmtId="0" fontId="32" fillId="0" borderId="33" xfId="0" applyFont="1" applyBorder="1" applyAlignment="1">
      <alignment horizontal="center" vertical="center"/>
    </xf>
    <xf numFmtId="0" fontId="32" fillId="0" borderId="34" xfId="0" applyFont="1" applyBorder="1" applyAlignment="1">
      <alignment horizontal="center" vertical="center"/>
    </xf>
    <xf numFmtId="0" fontId="32" fillId="0" borderId="32" xfId="0" applyFont="1" applyBorder="1" applyAlignment="1">
      <alignment horizontal="center" vertical="center" wrapText="1"/>
    </xf>
    <xf numFmtId="0" fontId="32" fillId="0" borderId="33" xfId="0" applyFont="1" applyBorder="1" applyAlignment="1">
      <alignment horizontal="center" vertical="center" wrapText="1"/>
    </xf>
    <xf numFmtId="0" fontId="32" fillId="0" borderId="34" xfId="0" applyFont="1" applyBorder="1" applyAlignment="1">
      <alignment horizontal="center" vertical="center" wrapText="1"/>
    </xf>
    <xf numFmtId="0" fontId="31" fillId="0" borderId="18" xfId="0" applyFont="1" applyBorder="1" applyAlignment="1">
      <alignment horizontal="left" vertical="top" wrapText="1"/>
    </xf>
    <xf numFmtId="0" fontId="32" fillId="0" borderId="20" xfId="0" applyFont="1" applyBorder="1" applyAlignment="1">
      <alignment horizontal="left" vertical="top" wrapText="1"/>
    </xf>
    <xf numFmtId="0" fontId="24" fillId="0" borderId="18" xfId="0" applyFont="1" applyBorder="1" applyAlignment="1">
      <alignment horizontal="left" vertical="top" wrapText="1"/>
    </xf>
    <xf numFmtId="0" fontId="24" fillId="0" borderId="19" xfId="0" applyFont="1" applyBorder="1" applyAlignment="1">
      <alignment horizontal="left" vertical="top" wrapText="1"/>
    </xf>
    <xf numFmtId="0" fontId="24" fillId="0" borderId="20" xfId="0" applyFont="1" applyBorder="1" applyAlignment="1">
      <alignment horizontal="left" vertical="top" wrapText="1"/>
    </xf>
    <xf numFmtId="0" fontId="24" fillId="0" borderId="17" xfId="0" applyFont="1" applyBorder="1" applyAlignment="1">
      <alignment vertical="top" wrapText="1"/>
    </xf>
    <xf numFmtId="0" fontId="24" fillId="0" borderId="17" xfId="0" applyFont="1" applyBorder="1" applyAlignment="1">
      <alignment vertical="top"/>
    </xf>
    <xf numFmtId="0" fontId="32" fillId="0" borderId="5"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10" xfId="0" applyFont="1" applyBorder="1" applyAlignment="1">
      <alignment horizontal="center" vertical="center" wrapText="1"/>
    </xf>
    <xf numFmtId="0" fontId="39" fillId="0" borderId="18" xfId="0" applyFont="1" applyBorder="1" applyAlignment="1">
      <alignment vertical="top" wrapText="1"/>
    </xf>
    <xf numFmtId="0" fontId="24" fillId="0" borderId="20" xfId="0" applyFont="1" applyBorder="1" applyAlignment="1">
      <alignment vertical="top" wrapText="1"/>
    </xf>
    <xf numFmtId="0" fontId="26" fillId="0" borderId="18" xfId="0" applyFont="1" applyBorder="1" applyAlignment="1">
      <alignment horizontal="center" vertical="top" wrapText="1"/>
    </xf>
    <xf numFmtId="0" fontId="43" fillId="0" borderId="19" xfId="0" applyFont="1" applyBorder="1" applyAlignment="1">
      <alignment horizontal="center" vertical="top"/>
    </xf>
    <xf numFmtId="0" fontId="43" fillId="0" borderId="20" xfId="0" applyFont="1" applyBorder="1" applyAlignment="1">
      <alignment horizontal="center" vertical="top"/>
    </xf>
    <xf numFmtId="0" fontId="32" fillId="0" borderId="38" xfId="0" applyFont="1" applyBorder="1" applyAlignment="1">
      <alignment horizontal="left" vertical="top" wrapText="1"/>
    </xf>
    <xf numFmtId="0" fontId="32" fillId="0" borderId="36" xfId="0" applyFont="1" applyBorder="1" applyAlignment="1">
      <alignment horizontal="left" vertical="top" wrapText="1"/>
    </xf>
    <xf numFmtId="0" fontId="32" fillId="0" borderId="28" xfId="0" applyFont="1" applyBorder="1" applyAlignment="1">
      <alignment horizontal="left" vertical="top" wrapText="1"/>
    </xf>
    <xf numFmtId="0" fontId="32" fillId="0" borderId="39" xfId="0" applyFont="1" applyBorder="1" applyAlignment="1">
      <alignment horizontal="left" vertical="top" wrapText="1"/>
    </xf>
    <xf numFmtId="0" fontId="39" fillId="0" borderId="18" xfId="0" applyFont="1" applyBorder="1" applyAlignment="1">
      <alignment horizontal="left" vertical="top" wrapText="1"/>
    </xf>
    <xf numFmtId="0" fontId="39" fillId="0" borderId="19" xfId="0" applyFont="1" applyBorder="1" applyAlignment="1">
      <alignment horizontal="left" vertical="top" wrapText="1"/>
    </xf>
    <xf numFmtId="0" fontId="39" fillId="0" borderId="20" xfId="0" applyFont="1" applyBorder="1" applyAlignment="1">
      <alignment horizontal="left" vertical="top" wrapText="1"/>
    </xf>
    <xf numFmtId="0" fontId="32" fillId="0" borderId="18" xfId="0" applyFont="1" applyBorder="1" applyAlignment="1">
      <alignment horizontal="left" vertical="top" wrapText="1"/>
    </xf>
    <xf numFmtId="0" fontId="32" fillId="0" borderId="19" xfId="0" applyFont="1" applyBorder="1" applyAlignment="1">
      <alignment horizontal="left" vertical="top" wrapText="1"/>
    </xf>
    <xf numFmtId="0" fontId="31" fillId="0" borderId="19" xfId="0" applyFont="1" applyBorder="1" applyAlignment="1">
      <alignment horizontal="left" vertical="top" wrapText="1"/>
    </xf>
    <xf numFmtId="0" fontId="31" fillId="0" borderId="20" xfId="0" applyFont="1" applyBorder="1" applyAlignment="1">
      <alignment horizontal="left" vertical="top" wrapText="1"/>
    </xf>
    <xf numFmtId="0" fontId="35" fillId="0" borderId="27" xfId="0" applyFont="1" applyBorder="1" applyAlignment="1">
      <alignment horizontal="left" vertical="top" wrapText="1"/>
    </xf>
    <xf numFmtId="0" fontId="2" fillId="2" borderId="42" xfId="0" applyFont="1" applyFill="1" applyBorder="1" applyAlignment="1">
      <alignment horizontal="left" wrapText="1"/>
    </xf>
    <xf numFmtId="0" fontId="2" fillId="2" borderId="21" xfId="0" applyFont="1" applyFill="1" applyBorder="1" applyAlignment="1">
      <alignment horizontal="left" wrapText="1"/>
    </xf>
    <xf numFmtId="0" fontId="2" fillId="2" borderId="44" xfId="0" applyFont="1" applyFill="1" applyBorder="1" applyAlignment="1">
      <alignment horizontal="left" wrapText="1"/>
    </xf>
    <xf numFmtId="0" fontId="2" fillId="2" borderId="42"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43" xfId="0" applyFont="1" applyFill="1" applyBorder="1" applyAlignment="1">
      <alignment horizontal="left" vertical="top" wrapText="1"/>
    </xf>
    <xf numFmtId="0" fontId="36" fillId="0" borderId="27" xfId="1" applyFont="1" applyBorder="1" applyAlignment="1">
      <alignment horizontal="center" vertical="center"/>
    </xf>
    <xf numFmtId="0" fontId="36" fillId="0" borderId="4" xfId="1" applyFont="1" applyBorder="1" applyAlignment="1">
      <alignment horizontal="center" vertical="center"/>
    </xf>
    <xf numFmtId="0" fontId="42" fillId="2" borderId="35" xfId="0" applyFont="1" applyFill="1" applyBorder="1" applyAlignment="1">
      <alignment horizontal="left" vertical="center" wrapText="1"/>
    </xf>
    <xf numFmtId="0" fontId="42" fillId="2" borderId="37" xfId="0" applyFont="1" applyFill="1" applyBorder="1" applyAlignment="1">
      <alignment horizontal="left" vertical="center" wrapText="1"/>
    </xf>
    <xf numFmtId="0" fontId="57" fillId="0" borderId="35" xfId="0" applyFont="1" applyBorder="1" applyAlignment="1">
      <alignment horizontal="left" vertical="center" wrapText="1"/>
    </xf>
    <xf numFmtId="0" fontId="57" fillId="0" borderId="4" xfId="0" applyFont="1" applyBorder="1" applyAlignment="1">
      <alignment horizontal="left" vertical="center" wrapText="1"/>
    </xf>
    <xf numFmtId="0" fontId="57" fillId="0" borderId="28" xfId="0" applyFont="1" applyBorder="1" applyAlignment="1">
      <alignment horizontal="left" vertical="center" wrapText="1"/>
    </xf>
    <xf numFmtId="0" fontId="57" fillId="0" borderId="46" xfId="0" applyFont="1" applyBorder="1" applyAlignment="1">
      <alignment horizontal="center" vertical="center"/>
    </xf>
    <xf numFmtId="0" fontId="57" fillId="0" borderId="48" xfId="0" applyFont="1" applyBorder="1" applyAlignment="1">
      <alignment horizontal="center" vertical="center"/>
    </xf>
    <xf numFmtId="0" fontId="59" fillId="2" borderId="0" xfId="0" applyFont="1" applyFill="1" applyAlignment="1">
      <alignment horizontal="center" vertical="center" wrapText="1"/>
    </xf>
    <xf numFmtId="0" fontId="45" fillId="2" borderId="16" xfId="0" applyFont="1" applyFill="1" applyBorder="1" applyAlignment="1">
      <alignment horizontal="right" vertical="center" wrapText="1"/>
    </xf>
    <xf numFmtId="0" fontId="45" fillId="2" borderId="51" xfId="0" applyFont="1" applyFill="1" applyBorder="1" applyAlignment="1">
      <alignment horizontal="right" vertical="center" wrapText="1"/>
    </xf>
    <xf numFmtId="9" fontId="46" fillId="0" borderId="5" xfId="0" applyNumberFormat="1" applyFont="1" applyBorder="1" applyAlignment="1">
      <alignment horizontal="center" vertical="center" wrapText="1"/>
    </xf>
    <xf numFmtId="9" fontId="46" fillId="0" borderId="6" xfId="0" applyNumberFormat="1" applyFont="1" applyBorder="1" applyAlignment="1">
      <alignment horizontal="center" vertical="center" wrapText="1"/>
    </xf>
    <xf numFmtId="9" fontId="46" fillId="0" borderId="7" xfId="0" applyNumberFormat="1" applyFont="1" applyBorder="1" applyAlignment="1">
      <alignment horizontal="center" vertical="center" wrapText="1"/>
    </xf>
    <xf numFmtId="9" fontId="46" fillId="0" borderId="10" xfId="0" applyNumberFormat="1" applyFont="1" applyBorder="1" applyAlignment="1">
      <alignment horizontal="center" vertical="center" wrapText="1"/>
    </xf>
    <xf numFmtId="9" fontId="46" fillId="0" borderId="11" xfId="0" applyNumberFormat="1" applyFont="1" applyBorder="1" applyAlignment="1">
      <alignment horizontal="center" vertical="center" wrapText="1"/>
    </xf>
    <xf numFmtId="9" fontId="46" fillId="0" borderId="12" xfId="0" applyNumberFormat="1" applyFont="1" applyBorder="1" applyAlignment="1">
      <alignment horizontal="center" vertical="center" wrapText="1"/>
    </xf>
    <xf numFmtId="0" fontId="46" fillId="0" borderId="18" xfId="0" applyFont="1" applyBorder="1" applyAlignment="1">
      <alignment horizontal="center" vertical="center" wrapText="1"/>
    </xf>
    <xf numFmtId="0" fontId="46" fillId="0" borderId="19" xfId="0" applyFont="1" applyBorder="1" applyAlignment="1">
      <alignment horizontal="center" vertical="center" wrapText="1"/>
    </xf>
    <xf numFmtId="0" fontId="46" fillId="0" borderId="20" xfId="0" applyFont="1" applyBorder="1" applyAlignment="1">
      <alignment horizontal="center" vertical="center" wrapText="1"/>
    </xf>
    <xf numFmtId="0" fontId="50" fillId="2" borderId="0" xfId="2" applyFont="1" applyFill="1" applyAlignment="1">
      <alignment horizontal="left"/>
    </xf>
    <xf numFmtId="0" fontId="50" fillId="6" borderId="18" xfId="2" applyFont="1" applyFill="1" applyBorder="1" applyAlignment="1">
      <alignment horizontal="right" vertical="center"/>
    </xf>
    <xf numFmtId="0" fontId="50" fillId="6" borderId="19" xfId="2" applyFont="1" applyFill="1" applyBorder="1" applyAlignment="1">
      <alignment horizontal="right" vertical="center"/>
    </xf>
    <xf numFmtId="0" fontId="50" fillId="6" borderId="20" xfId="2" applyFont="1" applyFill="1" applyBorder="1" applyAlignment="1">
      <alignment horizontal="right" vertical="center"/>
    </xf>
    <xf numFmtId="0" fontId="53" fillId="0" borderId="8" xfId="2" applyFont="1" applyBorder="1" applyAlignment="1">
      <alignment horizontal="left" vertical="center" wrapText="1"/>
    </xf>
    <xf numFmtId="4" fontId="2" fillId="0" borderId="35" xfId="0" applyNumberFormat="1" applyFont="1" applyBorder="1" applyAlignment="1" applyProtection="1">
      <alignment horizontal="center" vertical="center"/>
      <protection locked="0"/>
    </xf>
    <xf numFmtId="4" fontId="2" fillId="0" borderId="4" xfId="0" applyNumberFormat="1" applyFont="1" applyBorder="1" applyAlignment="1" applyProtection="1">
      <alignment horizontal="center" vertical="center"/>
      <protection locked="0"/>
    </xf>
    <xf numFmtId="4" fontId="2" fillId="0" borderId="37" xfId="0" applyNumberFormat="1" applyFont="1" applyBorder="1" applyAlignment="1" applyProtection="1">
      <alignment horizontal="center" vertical="center"/>
      <protection locked="0"/>
    </xf>
    <xf numFmtId="49" fontId="2" fillId="0" borderId="35" xfId="0" applyNumberFormat="1" applyFont="1" applyBorder="1" applyAlignment="1" applyProtection="1">
      <alignment horizontal="center" vertical="center"/>
      <protection locked="0"/>
    </xf>
    <xf numFmtId="49" fontId="2" fillId="0" borderId="4" xfId="0" applyNumberFormat="1" applyFont="1" applyBorder="1" applyAlignment="1" applyProtection="1">
      <alignment horizontal="center" vertical="center"/>
      <protection locked="0"/>
    </xf>
    <xf numFmtId="49" fontId="2" fillId="0" borderId="37" xfId="0" applyNumberFormat="1" applyFont="1" applyBorder="1" applyAlignment="1" applyProtection="1">
      <alignment horizontal="center" vertical="center"/>
      <protection locked="0"/>
    </xf>
    <xf numFmtId="14" fontId="42" fillId="2" borderId="35" xfId="0" applyNumberFormat="1" applyFont="1" applyFill="1" applyBorder="1" applyAlignment="1">
      <alignment horizontal="center" vertical="center" wrapText="1"/>
    </xf>
    <xf numFmtId="14" fontId="42" fillId="2" borderId="4" xfId="0" applyNumberFormat="1" applyFont="1" applyFill="1" applyBorder="1" applyAlignment="1">
      <alignment horizontal="center" vertical="center" wrapText="1"/>
    </xf>
    <xf numFmtId="14" fontId="42" fillId="2" borderId="37" xfId="0" applyNumberFormat="1" applyFont="1" applyFill="1" applyBorder="1" applyAlignment="1">
      <alignment horizontal="center" vertical="center" wrapText="1"/>
    </xf>
    <xf numFmtId="0" fontId="48" fillId="2" borderId="0" xfId="0" applyFont="1" applyFill="1" applyAlignment="1">
      <alignment horizontal="left" vertical="center" wrapText="1"/>
    </xf>
    <xf numFmtId="0" fontId="62" fillId="2" borderId="50" xfId="0" applyFont="1" applyFill="1" applyBorder="1" applyAlignment="1">
      <alignment horizontal="center" vertical="center" wrapText="1"/>
    </xf>
    <xf numFmtId="0" fontId="45" fillId="2" borderId="44" xfId="0" applyFont="1" applyFill="1" applyBorder="1" applyAlignment="1">
      <alignment horizontal="left" vertical="center"/>
    </xf>
    <xf numFmtId="0" fontId="45" fillId="2" borderId="16" xfId="0" applyFont="1" applyFill="1" applyBorder="1" applyAlignment="1">
      <alignment horizontal="left" vertical="center"/>
    </xf>
    <xf numFmtId="0" fontId="2" fillId="2" borderId="0" xfId="0" applyFont="1" applyFill="1" applyAlignment="1">
      <alignment horizontal="center"/>
    </xf>
    <xf numFmtId="0" fontId="48" fillId="0" borderId="35" xfId="0" applyFont="1" applyBorder="1" applyAlignment="1">
      <alignment horizontal="left" vertical="top" wrapText="1"/>
    </xf>
    <xf numFmtId="0" fontId="48" fillId="0" borderId="4" xfId="0" applyFont="1" applyBorder="1" applyAlignment="1">
      <alignment horizontal="left" vertical="top" wrapText="1"/>
    </xf>
    <xf numFmtId="0" fontId="48" fillId="0" borderId="37" xfId="0" applyFont="1" applyBorder="1" applyAlignment="1">
      <alignment horizontal="left" vertical="top" wrapText="1"/>
    </xf>
    <xf numFmtId="0" fontId="21" fillId="0" borderId="0" xfId="0" applyFont="1" applyAlignment="1">
      <alignment horizontal="left" vertical="center" wrapText="1"/>
    </xf>
    <xf numFmtId="0" fontId="49" fillId="0" borderId="0" xfId="0" applyFont="1" applyAlignment="1">
      <alignment horizontal="left" vertical="center" wrapText="1"/>
    </xf>
    <xf numFmtId="0" fontId="57" fillId="0" borderId="44" xfId="0" applyFont="1" applyBorder="1" applyAlignment="1">
      <alignment horizontal="left" vertical="center" wrapText="1"/>
    </xf>
    <xf numFmtId="0" fontId="57" fillId="0" borderId="16" xfId="0" applyFont="1" applyBorder="1" applyAlignment="1">
      <alignment horizontal="left" vertical="center" wrapText="1"/>
    </xf>
    <xf numFmtId="0" fontId="57" fillId="0" borderId="29" xfId="0" applyFont="1" applyBorder="1" applyAlignment="1">
      <alignment horizontal="left" vertical="center" wrapText="1"/>
    </xf>
    <xf numFmtId="0" fontId="54" fillId="0" borderId="13" xfId="2" applyFont="1" applyBorder="1" applyAlignment="1">
      <alignment horizontal="center" vertical="center"/>
    </xf>
    <xf numFmtId="0" fontId="54" fillId="0" borderId="49" xfId="2" applyFont="1" applyBorder="1" applyAlignment="1">
      <alignment horizontal="center" vertical="center"/>
    </xf>
    <xf numFmtId="4" fontId="2" fillId="0" borderId="0" xfId="0" applyNumberFormat="1" applyFont="1" applyAlignment="1" applyProtection="1">
      <alignment horizontal="center" vertical="center"/>
      <protection locked="0"/>
    </xf>
    <xf numFmtId="0" fontId="42" fillId="0" borderId="5" xfId="0" applyFont="1" applyBorder="1" applyAlignment="1">
      <alignment horizontal="center" vertical="center" wrapText="1"/>
    </xf>
    <xf numFmtId="0" fontId="42" fillId="0" borderId="6" xfId="0" applyFont="1" applyBorder="1" applyAlignment="1">
      <alignment horizontal="center" vertical="center" wrapText="1"/>
    </xf>
    <xf numFmtId="0" fontId="42" fillId="0" borderId="7" xfId="0" applyFont="1" applyBorder="1" applyAlignment="1">
      <alignment horizontal="center" vertical="center" wrapText="1"/>
    </xf>
    <xf numFmtId="0" fontId="57" fillId="0" borderId="14" xfId="0" applyFont="1" applyBorder="1" applyAlignment="1">
      <alignment horizontal="left" vertical="center" wrapText="1"/>
    </xf>
    <xf numFmtId="0" fontId="57" fillId="0" borderId="36" xfId="0" applyFont="1" applyBorder="1" applyAlignment="1">
      <alignment horizontal="left" vertical="center" wrapText="1"/>
    </xf>
    <xf numFmtId="0" fontId="57" fillId="0" borderId="39" xfId="0" applyFont="1" applyBorder="1" applyAlignment="1">
      <alignment horizontal="left" vertical="center" wrapText="1"/>
    </xf>
    <xf numFmtId="49" fontId="39" fillId="0" borderId="4" xfId="17" applyNumberFormat="1" applyFont="1" applyBorder="1" applyAlignment="1">
      <alignment horizontal="right" vertical="center" wrapText="1"/>
    </xf>
    <xf numFmtId="49" fontId="39" fillId="0" borderId="37" xfId="17" applyNumberFormat="1" applyFont="1" applyBorder="1" applyAlignment="1">
      <alignment horizontal="right" vertical="center" wrapText="1"/>
    </xf>
    <xf numFmtId="0" fontId="63" fillId="0" borderId="0" xfId="17" applyAlignment="1">
      <alignment horizontal="left" vertical="top" wrapText="1"/>
    </xf>
    <xf numFmtId="49" fontId="63" fillId="0" borderId="0" xfId="17" applyNumberFormat="1" applyAlignment="1">
      <alignment vertical="top"/>
    </xf>
    <xf numFmtId="49" fontId="68" fillId="9" borderId="50" xfId="17" applyNumberFormat="1" applyFont="1" applyFill="1" applyBorder="1" applyAlignment="1" applyProtection="1">
      <alignment horizontal="left" wrapText="1"/>
      <protection locked="0"/>
    </xf>
    <xf numFmtId="0" fontId="63" fillId="0" borderId="36" xfId="17" applyBorder="1" applyAlignment="1">
      <alignment horizontal="left"/>
    </xf>
    <xf numFmtId="0" fontId="63" fillId="0" borderId="64" xfId="17" applyBorder="1" applyAlignment="1">
      <alignment horizontal="left" vertical="center" wrapText="1"/>
    </xf>
    <xf numFmtId="0" fontId="63" fillId="0" borderId="63" xfId="17" applyBorder="1" applyAlignment="1">
      <alignment horizontal="left" vertical="center" wrapText="1"/>
    </xf>
    <xf numFmtId="0" fontId="63" fillId="0" borderId="69" xfId="17" applyBorder="1" applyAlignment="1">
      <alignment horizontal="left" vertical="center" wrapText="1"/>
    </xf>
    <xf numFmtId="0" fontId="63" fillId="0" borderId="70" xfId="17" applyBorder="1" applyAlignment="1">
      <alignment horizontal="left" vertical="center" wrapText="1"/>
    </xf>
    <xf numFmtId="0" fontId="68" fillId="0" borderId="4" xfId="17" applyFont="1" applyBorder="1" applyAlignment="1">
      <alignment horizontal="left" vertical="center" wrapText="1"/>
    </xf>
    <xf numFmtId="0" fontId="68" fillId="0" borderId="37" xfId="17" applyFont="1" applyBorder="1" applyAlignment="1">
      <alignment horizontal="left" vertical="center" wrapText="1"/>
    </xf>
    <xf numFmtId="49" fontId="68" fillId="0" borderId="4" xfId="17" applyNumberFormat="1" applyFont="1" applyBorder="1" applyAlignment="1">
      <alignment horizontal="left" vertical="center" wrapText="1"/>
    </xf>
    <xf numFmtId="49" fontId="68" fillId="0" borderId="37" xfId="17" applyNumberFormat="1" applyFont="1" applyBorder="1" applyAlignment="1">
      <alignment horizontal="left" vertical="center" wrapText="1"/>
    </xf>
    <xf numFmtId="49" fontId="63" fillId="0" borderId="64" xfId="17" quotePrefix="1" applyNumberFormat="1" applyBorder="1" applyAlignment="1">
      <alignment horizontal="left" vertical="center" wrapText="1"/>
    </xf>
    <xf numFmtId="49" fontId="63" fillId="0" borderId="63" xfId="17" quotePrefix="1" applyNumberFormat="1" applyBorder="1" applyAlignment="1">
      <alignment horizontal="left" vertical="center" wrapText="1"/>
    </xf>
    <xf numFmtId="49" fontId="63" fillId="0" borderId="69" xfId="17" applyNumberFormat="1" applyBorder="1" applyAlignment="1">
      <alignment horizontal="left" vertical="center" wrapText="1"/>
    </xf>
    <xf numFmtId="49" fontId="63" fillId="0" borderId="70" xfId="17" applyNumberFormat="1" applyBorder="1" applyAlignment="1">
      <alignment horizontal="left" vertical="center" wrapText="1"/>
    </xf>
    <xf numFmtId="49" fontId="68" fillId="0" borderId="58" xfId="17" applyNumberFormat="1" applyFont="1" applyBorder="1" applyAlignment="1">
      <alignment horizontal="left" vertical="center" wrapText="1"/>
    </xf>
    <xf numFmtId="49" fontId="68" fillId="0" borderId="57" xfId="17" applyNumberFormat="1" applyFont="1" applyBorder="1" applyAlignment="1">
      <alignment horizontal="left" vertical="center" wrapText="1"/>
    </xf>
    <xf numFmtId="0" fontId="63" fillId="2" borderId="64" xfId="17" applyFill="1" applyBorder="1" applyAlignment="1">
      <alignment horizontal="left" vertical="center" wrapText="1"/>
    </xf>
    <xf numFmtId="0" fontId="63" fillId="2" borderId="63" xfId="17" applyFill="1" applyBorder="1" applyAlignment="1">
      <alignment horizontal="left" vertical="center" wrapText="1"/>
    </xf>
    <xf numFmtId="49" fontId="63" fillId="0" borderId="64" xfId="17" applyNumberFormat="1" applyBorder="1" applyAlignment="1">
      <alignment horizontal="left" vertical="center" wrapText="1"/>
    </xf>
    <xf numFmtId="49" fontId="63" fillId="0" borderId="63" xfId="17" applyNumberFormat="1" applyBorder="1" applyAlignment="1">
      <alignment horizontal="left" vertical="center" wrapText="1"/>
    </xf>
    <xf numFmtId="0" fontId="31" fillId="10" borderId="35" xfId="17" applyFont="1" applyFill="1" applyBorder="1" applyAlignment="1">
      <alignment horizontal="left" vertical="center" wrapText="1"/>
    </xf>
    <xf numFmtId="0" fontId="31" fillId="10" borderId="4" xfId="17" applyFont="1" applyFill="1" applyBorder="1" applyAlignment="1">
      <alignment horizontal="left" vertical="center" wrapText="1"/>
    </xf>
    <xf numFmtId="0" fontId="68" fillId="0" borderId="58" xfId="17" applyFont="1" applyBorder="1" applyAlignment="1">
      <alignment horizontal="left" vertical="center" wrapText="1"/>
    </xf>
    <xf numFmtId="0" fontId="68" fillId="0" borderId="57" xfId="17" applyFont="1" applyBorder="1" applyAlignment="1">
      <alignment horizontal="left" vertical="center" wrapText="1"/>
    </xf>
    <xf numFmtId="1" fontId="63" fillId="0" borderId="64" xfId="17" applyNumberFormat="1" applyBorder="1" applyAlignment="1">
      <alignment horizontal="left" vertical="center" wrapText="1"/>
    </xf>
    <xf numFmtId="1" fontId="63" fillId="0" borderId="63" xfId="17" applyNumberFormat="1" applyBorder="1" applyAlignment="1">
      <alignment horizontal="left" vertical="center" wrapText="1"/>
    </xf>
    <xf numFmtId="1" fontId="63" fillId="0" borderId="69" xfId="17" applyNumberFormat="1" applyBorder="1" applyAlignment="1">
      <alignment horizontal="left" vertical="center" wrapText="1"/>
    </xf>
    <xf numFmtId="1" fontId="63" fillId="0" borderId="70" xfId="17" applyNumberFormat="1" applyBorder="1" applyAlignment="1">
      <alignment horizontal="left" vertical="center" wrapText="1"/>
    </xf>
    <xf numFmtId="1" fontId="68" fillId="0" borderId="35" xfId="17" applyNumberFormat="1" applyFont="1" applyBorder="1" applyAlignment="1">
      <alignment horizontal="left" vertical="center" wrapText="1"/>
    </xf>
    <xf numFmtId="1" fontId="68" fillId="0" borderId="37" xfId="17" applyNumberFormat="1" applyFont="1" applyBorder="1" applyAlignment="1">
      <alignment horizontal="left" vertical="center" wrapText="1"/>
    </xf>
    <xf numFmtId="0" fontId="63" fillId="2" borderId="69" xfId="17" applyFill="1" applyBorder="1" applyAlignment="1">
      <alignment horizontal="left" vertical="center" wrapText="1"/>
    </xf>
    <xf numFmtId="0" fontId="63" fillId="2" borderId="70" xfId="17" applyFill="1" applyBorder="1" applyAlignment="1">
      <alignment horizontal="left" vertical="center" wrapText="1"/>
    </xf>
    <xf numFmtId="49" fontId="63" fillId="0" borderId="0" xfId="17" quotePrefix="1" applyNumberFormat="1" applyAlignment="1">
      <alignment horizontal="center" vertical="center" wrapText="1"/>
    </xf>
    <xf numFmtId="49" fontId="63" fillId="0" borderId="2" xfId="17" quotePrefix="1" applyNumberFormat="1" applyBorder="1" applyAlignment="1">
      <alignment horizontal="center" vertical="center" wrapText="1"/>
    </xf>
    <xf numFmtId="49" fontId="63" fillId="0" borderId="0" xfId="17" applyNumberFormat="1" applyAlignment="1">
      <alignment horizontal="center" vertical="center" wrapText="1"/>
    </xf>
    <xf numFmtId="49" fontId="63" fillId="0" borderId="2" xfId="17" applyNumberFormat="1" applyBorder="1" applyAlignment="1">
      <alignment horizontal="center" vertical="center" wrapText="1"/>
    </xf>
    <xf numFmtId="0" fontId="63" fillId="0" borderId="50" xfId="17" applyBorder="1" applyAlignment="1">
      <alignment horizontal="center" vertical="center" wrapText="1"/>
    </xf>
    <xf numFmtId="0" fontId="63" fillId="0" borderId="55" xfId="17" applyBorder="1" applyAlignment="1">
      <alignment horizontal="center" vertical="center" wrapText="1"/>
    </xf>
    <xf numFmtId="0" fontId="70" fillId="0" borderId="0" xfId="18" applyFont="1" applyBorder="1" applyAlignment="1" applyProtection="1">
      <alignment horizontal="left" vertical="top" wrapText="1"/>
    </xf>
    <xf numFmtId="49" fontId="68" fillId="9" borderId="14" xfId="17" applyNumberFormat="1" applyFont="1" applyFill="1" applyBorder="1" applyAlignment="1" applyProtection="1">
      <alignment horizontal="center" vertical="center" wrapText="1"/>
      <protection locked="0"/>
    </xf>
    <xf numFmtId="49" fontId="68" fillId="9" borderId="52" xfId="17" applyNumberFormat="1" applyFont="1" applyFill="1" applyBorder="1" applyAlignment="1" applyProtection="1">
      <alignment horizontal="center" vertical="center" wrapText="1"/>
      <protection locked="0"/>
    </xf>
    <xf numFmtId="49" fontId="68" fillId="9" borderId="36" xfId="17" applyNumberFormat="1" applyFont="1" applyFill="1" applyBorder="1" applyAlignment="1" applyProtection="1">
      <alignment horizontal="center" vertical="center" wrapText="1"/>
      <protection locked="0"/>
    </xf>
    <xf numFmtId="49" fontId="68" fillId="9" borderId="0" xfId="17" applyNumberFormat="1" applyFont="1" applyFill="1" applyAlignment="1" applyProtection="1">
      <alignment horizontal="left" vertical="top"/>
      <protection locked="0"/>
    </xf>
    <xf numFmtId="49" fontId="68" fillId="8" borderId="0" xfId="17" applyNumberFormat="1" applyFont="1" applyFill="1" applyAlignment="1" applyProtection="1">
      <alignment horizontal="left" vertical="top" wrapText="1"/>
      <protection locked="0"/>
    </xf>
    <xf numFmtId="49" fontId="68" fillId="8" borderId="50" xfId="17" applyNumberFormat="1" applyFont="1" applyFill="1" applyBorder="1" applyAlignment="1" applyProtection="1">
      <alignment horizontal="left" vertical="top" wrapText="1"/>
      <protection locked="0"/>
    </xf>
    <xf numFmtId="49" fontId="68" fillId="8" borderId="0" xfId="17" applyNumberFormat="1" applyFont="1" applyFill="1" applyAlignment="1" applyProtection="1">
      <alignment horizontal="left" vertical="top"/>
      <protection locked="0"/>
    </xf>
    <xf numFmtId="49" fontId="63" fillId="0" borderId="50" xfId="17" applyNumberFormat="1" applyBorder="1" applyAlignment="1">
      <alignment horizontal="left" vertical="top" wrapText="1"/>
    </xf>
    <xf numFmtId="49" fontId="68" fillId="9" borderId="50" xfId="17" applyNumberFormat="1" applyFont="1" applyFill="1" applyBorder="1" applyAlignment="1" applyProtection="1">
      <alignment horizontal="left" vertical="top"/>
      <protection locked="0"/>
    </xf>
    <xf numFmtId="0" fontId="63" fillId="0" borderId="50" xfId="17" applyBorder="1" applyAlignment="1">
      <alignment horizontal="right" vertical="center"/>
    </xf>
    <xf numFmtId="49" fontId="64" fillId="0" borderId="50" xfId="17" applyNumberFormat="1" applyFont="1" applyBorder="1" applyAlignment="1">
      <alignment horizontal="left" vertical="center" wrapText="1"/>
    </xf>
    <xf numFmtId="49" fontId="66" fillId="0" borderId="50" xfId="17" applyNumberFormat="1" applyFont="1" applyBorder="1" applyAlignment="1">
      <alignment horizontal="left" vertical="center" wrapText="1"/>
    </xf>
    <xf numFmtId="0" fontId="66" fillId="0" borderId="50" xfId="17" applyFont="1" applyBorder="1" applyAlignment="1">
      <alignment horizontal="left" vertical="center"/>
    </xf>
    <xf numFmtId="0" fontId="63" fillId="0" borderId="36" xfId="17" applyBorder="1" applyAlignment="1">
      <alignment horizontal="left" vertical="top" wrapText="1"/>
    </xf>
    <xf numFmtId="49" fontId="68" fillId="8" borderId="36" xfId="17" applyNumberFormat="1" applyFont="1" applyFill="1" applyBorder="1" applyAlignment="1" applyProtection="1">
      <alignment horizontal="left" vertical="top"/>
      <protection locked="0"/>
    </xf>
    <xf numFmtId="0" fontId="63" fillId="0" borderId="36" xfId="17" applyBorder="1" applyAlignment="1">
      <alignment horizontal="left" vertical="top"/>
    </xf>
    <xf numFmtId="49" fontId="68" fillId="9" borderId="36" xfId="17" applyNumberFormat="1" applyFont="1" applyFill="1" applyBorder="1" applyAlignment="1" applyProtection="1">
      <alignment horizontal="left" vertical="top" wrapText="1"/>
      <protection locked="0"/>
    </xf>
    <xf numFmtId="0" fontId="15" fillId="0" borderId="0" xfId="3" applyFont="1" applyAlignment="1">
      <alignment horizontal="left" wrapText="1"/>
    </xf>
  </cellXfs>
  <cellStyles count="20">
    <cellStyle name="Explanatory Text 2" xfId="18" xr:uid="{1D04D852-B330-40C5-9996-EED3D61C9F41}"/>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Normal 4" xfId="17" xr:uid="{540E7BC0-D2EF-4C31-B2B0-331F22FDF36E}"/>
    <cellStyle name="Percent 2" xfId="19" xr:uid="{C94332BC-903A-4E31-91A3-8FAEF2217BF0}"/>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Звичайний 2 2" xfId="16" xr:uid="{3C484068-F110-4E8E-B94C-81BA288A13AD}"/>
    <cellStyle name="Обычный 2" xfId="8" xr:uid="{886F89A3-F666-4433-82EB-3571782F5458}"/>
  </cellStyles>
  <dxfs count="5">
    <dxf>
      <fill>
        <patternFill>
          <bgColor rgb="FFFF00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87681</xdr:colOff>
      <xdr:row>0</xdr:row>
      <xdr:rowOff>0</xdr:rowOff>
    </xdr:from>
    <xdr:to>
      <xdr:col>14</xdr:col>
      <xdr:colOff>0</xdr:colOff>
      <xdr:row>0</xdr:row>
      <xdr:rowOff>900000</xdr:rowOff>
    </xdr:to>
    <xdr:pic>
      <xdr:nvPicPr>
        <xdr:cNvPr id="2" name="Grafik 2">
          <a:extLst>
            <a:ext uri="{FF2B5EF4-FFF2-40B4-BE49-F238E27FC236}">
              <a16:creationId xmlns:a16="http://schemas.microsoft.com/office/drawing/2014/main" id="{02F19239-44CB-4E2C-B57B-10B76CF3951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99731" y="0"/>
          <a:ext cx="2160219" cy="90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izonline-my.sharepoint.com/Users/maienk_ole/Desktop/REQUEST/91169079%20IT%20Hardware/1%20Request/Request%20for%20MaterialEquipment_IT%20Hardware_Chervonohra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ites/CountryOfficeGIZUA-BVertrge/Freigegebene%20Dokumente/B%20Vertr&#228;ge/18.2197.4/91169583%20portable%20power%20stations/01.%20Request/02.2%20Request%20for%20Goods%20Power%20Stations.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gizonline.sharepoint.com/sites/CountryOfficeGIZUA-BVertrge/Freigegebene%20Dokumente/B%20Vertr&#228;ge/21.2145.7/83505109%20Labour%20market%20toolbox/2%20Tender/20251124%20Grid%20for%20technical%20assesment.xlsx" TargetMode="External"/><Relationship Id="rId1" Type="http://schemas.openxmlformats.org/officeDocument/2006/relationships/externalLinkPath" Target="20251124%20Grid%20for%20technical%20assesm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address"/>
      <sheetName val="IT Standard specifiсation"/>
      <sheetName val="Dropdown menu"/>
    </sheetNames>
    <sheetDataSet>
      <sheetData sheetId="0" refreshError="1"/>
      <sheetData sheetId="1"/>
      <sheetData sheetId="2" refreshError="1"/>
      <sheetData sheetId="3" refreshError="1"/>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idder 1-5"/>
      <sheetName val="Bidder 6-10"/>
    </sheetNames>
    <sheetDataSet>
      <sheetData sheetId="0"/>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fs.gov.ua/nk/rozdil-v--podatok-na-dodanu-vartist/" TargetMode="External"/><Relationship Id="rId13" Type="http://schemas.openxmlformats.org/officeDocument/2006/relationships/hyperlink" Target="http://www.me.gov.ua/PerelikOrganizatsii-vikonavtsivYakiZaiaviliPravoNaPodatkoviPilgi" TargetMode="External"/><Relationship Id="rId18"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3" Type="http://schemas.openxmlformats.org/officeDocument/2006/relationships/hyperlink" Target="http://zakon0.rada.gov.ua/laws/show/276_730" TargetMode="External"/><Relationship Id="rId7" Type="http://schemas.openxmlformats.org/officeDocument/2006/relationships/hyperlink" Target="http://sfs.gov.ua/nk/rozdil-v--podatok-na-dodanu-vartist/" TargetMode="External"/><Relationship Id="rId12" Type="http://schemas.openxmlformats.org/officeDocument/2006/relationships/hyperlink" Target="http://zakon0.rada.gov.ua/laws/show/276_730" TargetMode="External"/><Relationship Id="rId17" Type="http://schemas.openxmlformats.org/officeDocument/2006/relationships/hyperlink" Target="http://sfs.gov.ua/nk/rozdil-v--podatok-na-dodanu-vartist/" TargetMode="External"/><Relationship Id="rId2" Type="http://schemas.openxmlformats.org/officeDocument/2006/relationships/hyperlink" Target="http://zakon2.rada.gov.ua/laws/show/153-2002-%D0%BF" TargetMode="External"/><Relationship Id="rId16" Type="http://schemas.openxmlformats.org/officeDocument/2006/relationships/hyperlink" Target="https://zakon.rada.gov.ua/laws/show/en/994_763/conv" TargetMode="External"/><Relationship Id="rId20" Type="http://schemas.openxmlformats.org/officeDocument/2006/relationships/drawing" Target="../drawings/drawing1.xml"/><Relationship Id="rId1" Type="http://schemas.openxmlformats.org/officeDocument/2006/relationships/hyperlink" Target="mailto:procurement-ua@giz.de" TargetMode="External"/><Relationship Id="rId6" Type="http://schemas.openxmlformats.org/officeDocument/2006/relationships/hyperlink" Target="https://www.kmu.gov.ua/diyalnist/mizhnarodna-dopomoga/pereliki-zareyestrovanih-proektiv-z-planami-zakupivel" TargetMode="External"/><Relationship Id="rId11" Type="http://schemas.openxmlformats.org/officeDocument/2006/relationships/hyperlink" Target="http://zakon2.rada.gov.ua/laws/show/153-2002-%D0%BF" TargetMode="External"/><Relationship Id="rId5" Type="http://schemas.openxmlformats.org/officeDocument/2006/relationships/hyperlink" Target="https://zakon.rada.gov.ua/laws/show/994_763" TargetMode="External"/><Relationship Id="rId15" Type="http://schemas.openxmlformats.org/officeDocument/2006/relationships/hyperlink" Target="https://www.kmu.gov.ua/diyalnist/mizhnarodna-dopomoga/pereliki-zareyestrovanih-proektiv-z-planami-zakupivel" TargetMode="External"/><Relationship Id="rId10" Type="http://schemas.openxmlformats.org/officeDocument/2006/relationships/hyperlink" Target="mailto:procurement-ua@giz.de" TargetMode="External"/><Relationship Id="rId19" Type="http://schemas.openxmlformats.org/officeDocument/2006/relationships/printerSettings" Target="../printerSettings/printerSettings1.bin"/><Relationship Id="rId4" Type="http://schemas.openxmlformats.org/officeDocument/2006/relationships/hyperlink" Target="http://www.me.gov.ua/Documents/List?lang=uk-UA&amp;tag=PerelikOrganizatsii-vikonavtsivYakiZaiaviliPravoNaPodatkoviPilgi" TargetMode="External"/><Relationship Id="rId9"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14" Type="http://schemas.openxmlformats.org/officeDocument/2006/relationships/hyperlink" Target="http://sfs.gov.ua/nk/rozdil-v--podatok-na-dodanu-vartist/"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62"/>
  <sheetViews>
    <sheetView tabSelected="1" view="pageLayout" zoomScale="70" zoomScaleNormal="100" zoomScalePageLayoutView="70" workbookViewId="0">
      <selection activeCell="A30" sqref="A30:G30"/>
    </sheetView>
  </sheetViews>
  <sheetFormatPr defaultColWidth="11.453125" defaultRowHeight="12.5"/>
  <cols>
    <col min="1" max="1" width="6.453125" style="1" customWidth="1"/>
    <col min="2" max="2" width="18.453125" style="1" customWidth="1"/>
    <col min="3" max="3" width="10.54296875" style="1" customWidth="1"/>
    <col min="4" max="5" width="10.453125" style="1" customWidth="1"/>
    <col min="6" max="6" width="25.453125" style="1" customWidth="1"/>
    <col min="7" max="7" width="20.1796875" style="1" customWidth="1"/>
    <col min="8" max="8" width="6.453125" style="1" customWidth="1"/>
    <col min="9" max="9" width="18.453125" style="1" customWidth="1"/>
    <col min="10" max="10" width="10.54296875" style="1" customWidth="1"/>
    <col min="11" max="11" width="10.453125" style="1" customWidth="1"/>
    <col min="12" max="12" width="12" style="1" customWidth="1"/>
    <col min="13" max="13" width="25.453125" style="1" customWidth="1"/>
    <col min="14" max="14" width="19" style="1" customWidth="1"/>
    <col min="15" max="16384" width="11.453125" style="1"/>
  </cols>
  <sheetData>
    <row r="1" spans="1:15" ht="18">
      <c r="A1" s="235" t="s">
        <v>110</v>
      </c>
      <c r="B1" s="235"/>
      <c r="C1" s="235"/>
      <c r="D1" s="235"/>
      <c r="E1" s="235"/>
      <c r="F1" s="235"/>
      <c r="G1" s="235"/>
      <c r="H1" s="235" t="s">
        <v>111</v>
      </c>
      <c r="I1" s="235"/>
      <c r="J1" s="235"/>
      <c r="K1" s="235"/>
      <c r="L1" s="235"/>
      <c r="M1" s="235"/>
      <c r="N1" s="235"/>
    </row>
    <row r="2" spans="1:15">
      <c r="A2" s="13" t="s">
        <v>0</v>
      </c>
      <c r="B2" s="11"/>
      <c r="C2" s="11"/>
      <c r="D2" s="11"/>
      <c r="E2" s="11"/>
      <c r="F2" s="11"/>
      <c r="G2" s="11"/>
      <c r="H2" s="11" t="s">
        <v>21</v>
      </c>
      <c r="I2" s="14"/>
      <c r="J2" s="14"/>
      <c r="K2" s="14"/>
      <c r="L2" s="14"/>
      <c r="M2" s="14"/>
      <c r="N2" s="14"/>
    </row>
    <row r="3" spans="1:15" ht="5.25" customHeight="1">
      <c r="A3" s="13"/>
      <c r="B3" s="11"/>
      <c r="C3" s="11"/>
      <c r="D3" s="11"/>
      <c r="E3" s="11"/>
      <c r="F3" s="11"/>
      <c r="G3" s="11"/>
      <c r="H3" s="11"/>
      <c r="I3" s="14"/>
      <c r="J3" s="14"/>
      <c r="K3" s="14"/>
      <c r="L3" s="14"/>
      <c r="M3" s="14"/>
      <c r="N3" s="14"/>
    </row>
    <row r="4" spans="1:15" ht="77.25" customHeight="1" thickBot="1">
      <c r="A4" s="155" t="s">
        <v>148</v>
      </c>
      <c r="B4" s="156"/>
      <c r="C4" s="156"/>
      <c r="D4" s="156"/>
      <c r="E4" s="156"/>
      <c r="F4" s="156"/>
      <c r="G4" s="11"/>
      <c r="H4" s="155" t="s">
        <v>61</v>
      </c>
      <c r="I4" s="156"/>
      <c r="J4" s="156"/>
      <c r="K4" s="156"/>
      <c r="L4" s="156"/>
      <c r="M4" s="156"/>
      <c r="N4" s="11"/>
    </row>
    <row r="5" spans="1:15" s="14" customFormat="1" ht="15" thickBot="1">
      <c r="A5" s="225" t="s">
        <v>74</v>
      </c>
      <c r="B5" s="226"/>
      <c r="C5" s="177">
        <v>83505109</v>
      </c>
      <c r="D5" s="178"/>
      <c r="E5" s="178"/>
      <c r="F5" s="178"/>
      <c r="G5" s="179"/>
      <c r="H5" s="175" t="s">
        <v>62</v>
      </c>
      <c r="I5" s="176"/>
      <c r="J5" s="177">
        <f>C5</f>
        <v>83505109</v>
      </c>
      <c r="K5" s="178"/>
      <c r="L5" s="178"/>
      <c r="M5" s="178"/>
      <c r="N5" s="179"/>
    </row>
    <row r="6" spans="1:15" s="14" customFormat="1" ht="20" customHeight="1" thickBot="1">
      <c r="A6" s="180" t="s">
        <v>1</v>
      </c>
      <c r="B6" s="181"/>
      <c r="C6" s="222" t="s">
        <v>205</v>
      </c>
      <c r="D6" s="223"/>
      <c r="E6" s="223"/>
      <c r="F6" s="223"/>
      <c r="G6" s="224"/>
      <c r="H6" s="180" t="s">
        <v>63</v>
      </c>
      <c r="I6" s="181"/>
      <c r="J6" s="182" t="s">
        <v>204</v>
      </c>
      <c r="K6" s="183"/>
      <c r="L6" s="183"/>
      <c r="M6" s="183"/>
      <c r="N6" s="181"/>
    </row>
    <row r="7" spans="1:15" ht="13" thickBot="1">
      <c r="A7" s="162" t="s">
        <v>87</v>
      </c>
      <c r="B7" s="163"/>
      <c r="C7" s="163"/>
      <c r="D7" s="163"/>
      <c r="E7" s="163"/>
      <c r="F7" s="163"/>
      <c r="G7" s="164"/>
      <c r="H7" s="162" t="s">
        <v>86</v>
      </c>
      <c r="I7" s="163"/>
      <c r="J7" s="163"/>
      <c r="K7" s="163"/>
      <c r="L7" s="163"/>
      <c r="M7" s="163"/>
      <c r="N7" s="164"/>
    </row>
    <row r="8" spans="1:15" ht="7.5" customHeight="1" thickBot="1">
      <c r="A8" s="15"/>
      <c r="B8" s="15"/>
      <c r="C8" s="15"/>
      <c r="D8" s="15"/>
      <c r="E8" s="15"/>
      <c r="F8" s="15"/>
      <c r="G8" s="15"/>
      <c r="H8" s="15"/>
      <c r="I8" s="15"/>
      <c r="J8" s="15"/>
      <c r="K8" s="15"/>
      <c r="L8" s="15"/>
      <c r="M8" s="15"/>
      <c r="N8" s="15"/>
    </row>
    <row r="9" spans="1:15">
      <c r="A9" s="165" t="s">
        <v>65</v>
      </c>
      <c r="B9" s="166"/>
      <c r="C9" s="166"/>
      <c r="D9" s="166"/>
      <c r="E9" s="166"/>
      <c r="F9" s="166"/>
      <c r="G9" s="167"/>
      <c r="H9" s="165" t="s">
        <v>66</v>
      </c>
      <c r="I9" s="166"/>
      <c r="J9" s="166"/>
      <c r="K9" s="166"/>
      <c r="L9" s="166"/>
      <c r="M9" s="166"/>
      <c r="N9" s="167"/>
    </row>
    <row r="10" spans="1:15" ht="14.5">
      <c r="A10" s="168" t="s">
        <v>60</v>
      </c>
      <c r="B10" s="169"/>
      <c r="C10" s="169"/>
      <c r="D10" s="169"/>
      <c r="E10" s="12">
        <f>C5</f>
        <v>83505109</v>
      </c>
      <c r="F10" s="170" t="s">
        <v>152</v>
      </c>
      <c r="G10" s="171"/>
      <c r="H10" s="168" t="s">
        <v>64</v>
      </c>
      <c r="I10" s="169"/>
      <c r="J10" s="169"/>
      <c r="K10" s="169"/>
      <c r="L10" s="12">
        <f>J5</f>
        <v>83505109</v>
      </c>
      <c r="M10" s="170" t="s">
        <v>152</v>
      </c>
      <c r="N10" s="171"/>
    </row>
    <row r="11" spans="1:15" ht="41" customHeight="1" thickBot="1">
      <c r="A11" s="172" t="s">
        <v>99</v>
      </c>
      <c r="B11" s="173"/>
      <c r="C11" s="173"/>
      <c r="D11" s="173"/>
      <c r="E11" s="173"/>
      <c r="F11" s="173"/>
      <c r="G11" s="174"/>
      <c r="H11" s="172" t="s">
        <v>153</v>
      </c>
      <c r="I11" s="173"/>
      <c r="J11" s="173"/>
      <c r="K11" s="173"/>
      <c r="L11" s="173"/>
      <c r="M11" s="173"/>
      <c r="N11" s="174"/>
    </row>
    <row r="12" spans="1:15" ht="8.15" customHeight="1" thickBot="1">
      <c r="A12" s="15"/>
      <c r="B12" s="15"/>
      <c r="C12" s="15"/>
      <c r="D12" s="15"/>
      <c r="E12" s="15"/>
      <c r="F12" s="15"/>
      <c r="G12" s="15"/>
      <c r="H12" s="15"/>
      <c r="I12" s="15"/>
      <c r="J12" s="15"/>
      <c r="K12" s="15"/>
      <c r="L12" s="15"/>
      <c r="M12" s="15"/>
      <c r="N12" s="15"/>
    </row>
    <row r="13" spans="1:15" ht="41.15" customHeight="1" thickBot="1">
      <c r="A13" s="184" t="s">
        <v>154</v>
      </c>
      <c r="B13" s="185"/>
      <c r="C13" s="185"/>
      <c r="D13" s="185"/>
      <c r="E13" s="185"/>
      <c r="F13" s="185"/>
      <c r="G13" s="186"/>
      <c r="H13" s="184" t="s">
        <v>155</v>
      </c>
      <c r="I13" s="185"/>
      <c r="J13" s="185"/>
      <c r="K13" s="185"/>
      <c r="L13" s="185"/>
      <c r="M13" s="185"/>
      <c r="N13" s="186"/>
      <c r="O13" s="24"/>
    </row>
    <row r="14" spans="1:15" ht="8.15" customHeight="1" thickBot="1">
      <c r="A14" s="14"/>
      <c r="B14" s="14"/>
      <c r="C14" s="14"/>
      <c r="D14" s="14"/>
      <c r="E14" s="14"/>
      <c r="F14" s="14"/>
      <c r="G14" s="14"/>
      <c r="H14" s="14"/>
      <c r="I14" s="14"/>
      <c r="J14" s="14"/>
      <c r="K14" s="14"/>
      <c r="L14" s="14"/>
      <c r="M14" s="14"/>
      <c r="N14" s="14"/>
    </row>
    <row r="15" spans="1:15">
      <c r="A15" s="16" t="s">
        <v>2</v>
      </c>
      <c r="B15" s="17"/>
      <c r="C15" s="17"/>
      <c r="D15" s="17"/>
      <c r="E15" s="17"/>
      <c r="F15" s="17"/>
      <c r="G15" s="18"/>
      <c r="H15" s="16" t="s">
        <v>67</v>
      </c>
      <c r="I15" s="17"/>
      <c r="J15" s="17"/>
      <c r="K15" s="17"/>
      <c r="L15" s="17"/>
      <c r="M15" s="17"/>
      <c r="N15" s="18"/>
    </row>
    <row r="16" spans="1:15">
      <c r="A16" s="230" t="s">
        <v>3</v>
      </c>
      <c r="B16" s="188"/>
      <c r="C16" s="188"/>
      <c r="D16" s="188"/>
      <c r="E16" s="188"/>
      <c r="F16" s="188"/>
      <c r="G16" s="189"/>
      <c r="H16" s="187" t="s">
        <v>68</v>
      </c>
      <c r="I16" s="188"/>
      <c r="J16" s="188"/>
      <c r="K16" s="188"/>
      <c r="L16" s="188"/>
      <c r="M16" s="188"/>
      <c r="N16" s="189"/>
    </row>
    <row r="17" spans="1:16" ht="14.5">
      <c r="A17" s="157" t="s">
        <v>4</v>
      </c>
      <c r="B17" s="158"/>
      <c r="C17" s="158"/>
      <c r="D17" s="158"/>
      <c r="E17" s="159"/>
      <c r="F17" s="26" t="s">
        <v>5</v>
      </c>
      <c r="G17" s="19"/>
      <c r="H17" s="157" t="s">
        <v>22</v>
      </c>
      <c r="I17" s="158"/>
      <c r="J17" s="158"/>
      <c r="K17" s="158"/>
      <c r="L17" s="159"/>
      <c r="M17" s="26" t="s">
        <v>5</v>
      </c>
      <c r="N17" s="19"/>
    </row>
    <row r="18" spans="1:16" s="14" customFormat="1" ht="13">
      <c r="A18" s="157" t="s">
        <v>6</v>
      </c>
      <c r="B18" s="159"/>
      <c r="C18" s="66" t="s">
        <v>7</v>
      </c>
      <c r="D18" s="160" t="s">
        <v>8</v>
      </c>
      <c r="E18" s="158"/>
      <c r="F18" s="158"/>
      <c r="G18" s="161"/>
      <c r="H18" s="157" t="s">
        <v>69</v>
      </c>
      <c r="I18" s="159"/>
      <c r="J18" s="66" t="str">
        <f>C18</f>
        <v>3</v>
      </c>
      <c r="K18" s="160" t="s">
        <v>71</v>
      </c>
      <c r="L18" s="158"/>
      <c r="M18" s="158"/>
      <c r="N18" s="161"/>
    </row>
    <row r="19" spans="1:16" ht="13" thickBot="1">
      <c r="A19" s="196" t="s">
        <v>9</v>
      </c>
      <c r="B19" s="197"/>
      <c r="C19" s="197"/>
      <c r="D19" s="197"/>
      <c r="E19" s="197"/>
      <c r="F19" s="197"/>
      <c r="G19" s="198"/>
      <c r="H19" s="196" t="s">
        <v>70</v>
      </c>
      <c r="I19" s="197"/>
      <c r="J19" s="197"/>
      <c r="K19" s="197"/>
      <c r="L19" s="197"/>
      <c r="M19" s="197"/>
      <c r="N19" s="198"/>
    </row>
    <row r="20" spans="1:16" ht="7.5" customHeight="1" thickBot="1">
      <c r="A20" s="15"/>
      <c r="B20" s="15"/>
      <c r="C20" s="15"/>
      <c r="D20" s="15"/>
      <c r="E20" s="15"/>
      <c r="F20" s="15"/>
      <c r="G20" s="15"/>
      <c r="H20" s="15"/>
      <c r="I20" s="15"/>
      <c r="J20" s="15"/>
      <c r="K20" s="15"/>
      <c r="L20" s="15"/>
      <c r="M20" s="15"/>
      <c r="N20" s="15"/>
    </row>
    <row r="21" spans="1:16">
      <c r="A21" s="199" t="s">
        <v>77</v>
      </c>
      <c r="B21" s="200"/>
      <c r="C21" s="200"/>
      <c r="D21" s="200"/>
      <c r="E21" s="200"/>
      <c r="F21" s="200"/>
      <c r="G21" s="201"/>
      <c r="H21" s="199" t="s">
        <v>119</v>
      </c>
      <c r="I21" s="200"/>
      <c r="J21" s="200"/>
      <c r="K21" s="200"/>
      <c r="L21" s="200"/>
      <c r="M21" s="200"/>
      <c r="N21" s="201"/>
    </row>
    <row r="22" spans="1:16" s="14" customFormat="1" ht="13.5" thickBot="1">
      <c r="A22" s="196" t="s">
        <v>18</v>
      </c>
      <c r="B22" s="197"/>
      <c r="C22" s="197"/>
      <c r="D22" s="143">
        <v>0.91666666666666663</v>
      </c>
      <c r="E22" s="144" t="s">
        <v>19</v>
      </c>
      <c r="F22" s="145">
        <v>46002</v>
      </c>
      <c r="G22" s="20"/>
      <c r="H22" s="196" t="s">
        <v>112</v>
      </c>
      <c r="I22" s="197"/>
      <c r="J22" s="197"/>
      <c r="K22" s="143">
        <f>D22</f>
        <v>0.91666666666666663</v>
      </c>
      <c r="L22" s="146" t="s">
        <v>72</v>
      </c>
      <c r="M22" s="145">
        <f>F22</f>
        <v>46002</v>
      </c>
      <c r="N22" s="20"/>
    </row>
    <row r="23" spans="1:16" ht="13" thickBot="1">
      <c r="A23" s="11"/>
      <c r="B23" s="11"/>
      <c r="C23" s="11"/>
      <c r="D23" s="11"/>
      <c r="E23" s="11"/>
      <c r="F23" s="11"/>
      <c r="G23" s="11"/>
      <c r="H23" s="11"/>
      <c r="I23" s="11"/>
      <c r="J23" s="11"/>
      <c r="K23" s="11"/>
      <c r="L23" s="11"/>
      <c r="M23" s="11"/>
      <c r="N23" s="11"/>
    </row>
    <row r="24" spans="1:16" ht="39" customHeight="1" thickBot="1">
      <c r="A24" s="202" t="s">
        <v>117</v>
      </c>
      <c r="B24" s="203"/>
      <c r="C24" s="203"/>
      <c r="D24" s="203"/>
      <c r="E24" s="203"/>
      <c r="F24" s="203"/>
      <c r="G24" s="204"/>
      <c r="H24" s="202" t="s">
        <v>115</v>
      </c>
      <c r="I24" s="203"/>
      <c r="J24" s="203"/>
      <c r="K24" s="203"/>
      <c r="L24" s="203"/>
      <c r="M24" s="203"/>
      <c r="N24" s="204"/>
      <c r="O24" s="24"/>
    </row>
    <row r="25" spans="1:16" ht="14.25" customHeight="1" thickBot="1">
      <c r="A25" s="11"/>
      <c r="B25" s="11"/>
      <c r="C25" s="11"/>
      <c r="D25" s="11"/>
      <c r="E25" s="11"/>
      <c r="F25" s="11"/>
      <c r="G25" s="11"/>
      <c r="H25" s="11"/>
      <c r="I25" s="11"/>
      <c r="J25" s="11"/>
      <c r="K25" s="11"/>
      <c r="L25" s="11"/>
      <c r="M25" s="11"/>
      <c r="N25" s="11"/>
    </row>
    <row r="26" spans="1:16" s="14" customFormat="1" ht="15" thickBot="1">
      <c r="A26" s="162" t="s">
        <v>149</v>
      </c>
      <c r="B26" s="163"/>
      <c r="C26" s="163"/>
      <c r="D26" s="163"/>
      <c r="E26" s="205"/>
      <c r="F26" s="147">
        <f>F22+10</f>
        <v>46012</v>
      </c>
      <c r="G26" s="32"/>
      <c r="H26" s="162" t="s">
        <v>85</v>
      </c>
      <c r="I26" s="163"/>
      <c r="J26" s="163"/>
      <c r="K26" s="163"/>
      <c r="L26" s="205"/>
      <c r="M26" s="148">
        <f>F26</f>
        <v>46012</v>
      </c>
      <c r="N26" s="32"/>
    </row>
    <row r="27" spans="1:16" s="14" customFormat="1" ht="15" thickBot="1">
      <c r="A27" s="162" t="s">
        <v>88</v>
      </c>
      <c r="B27" s="163"/>
      <c r="C27" s="163"/>
      <c r="D27" s="163"/>
      <c r="E27" s="163"/>
      <c r="F27" s="147" t="s">
        <v>89</v>
      </c>
      <c r="G27" s="32"/>
      <c r="H27" s="162" t="s">
        <v>113</v>
      </c>
      <c r="I27" s="163"/>
      <c r="J27" s="163"/>
      <c r="K27" s="163"/>
      <c r="L27" s="163"/>
      <c r="M27" s="147" t="str">
        <f>F27</f>
        <v>30% / 70%</v>
      </c>
      <c r="N27" s="32"/>
    </row>
    <row r="28" spans="1:16" s="14" customFormat="1" ht="14.5" customHeight="1">
      <c r="A28" s="216" t="s">
        <v>150</v>
      </c>
      <c r="B28" s="217"/>
      <c r="C28" s="217"/>
      <c r="D28" s="217"/>
      <c r="E28" s="217"/>
      <c r="F28" s="217"/>
      <c r="G28" s="218"/>
      <c r="H28" s="210" t="s">
        <v>156</v>
      </c>
      <c r="I28" s="211"/>
      <c r="J28" s="211"/>
      <c r="K28" s="211"/>
      <c r="L28" s="211"/>
      <c r="M28" s="211"/>
      <c r="N28" s="212"/>
    </row>
    <row r="29" spans="1:16" ht="15" customHeight="1" thickBot="1">
      <c r="A29" s="219"/>
      <c r="B29" s="220"/>
      <c r="C29" s="220"/>
      <c r="D29" s="220"/>
      <c r="E29" s="220"/>
      <c r="F29" s="220"/>
      <c r="G29" s="221"/>
      <c r="H29" s="213"/>
      <c r="I29" s="214"/>
      <c r="J29" s="214"/>
      <c r="K29" s="214"/>
      <c r="L29" s="214"/>
      <c r="M29" s="214"/>
      <c r="N29" s="215"/>
    </row>
    <row r="30" spans="1:16" ht="38.9" customHeight="1">
      <c r="A30" s="234" t="s">
        <v>151</v>
      </c>
      <c r="B30" s="234"/>
      <c r="C30" s="234"/>
      <c r="D30" s="234"/>
      <c r="E30" s="234"/>
      <c r="F30" s="234"/>
      <c r="G30" s="234"/>
      <c r="H30" s="206" t="s">
        <v>84</v>
      </c>
      <c r="I30" s="206"/>
      <c r="J30" s="206"/>
      <c r="K30" s="206"/>
      <c r="L30" s="206"/>
      <c r="M30" s="206"/>
      <c r="N30" s="206"/>
    </row>
    <row r="31" spans="1:16" ht="13.4" customHeight="1" thickBot="1">
      <c r="A31" s="158" t="s">
        <v>114</v>
      </c>
      <c r="B31" s="158"/>
      <c r="C31" s="158"/>
      <c r="D31" s="158"/>
      <c r="E31" s="158"/>
      <c r="F31" s="158"/>
      <c r="G31" s="158"/>
      <c r="H31" s="158" t="s">
        <v>31</v>
      </c>
      <c r="I31" s="158"/>
      <c r="J31" s="158"/>
      <c r="K31" s="158"/>
      <c r="L31" s="158"/>
      <c r="M31" s="158"/>
      <c r="N31" s="158"/>
    </row>
    <row r="32" spans="1:16" s="6" customFormat="1" ht="39" customHeight="1">
      <c r="A32" s="231" t="s">
        <v>78</v>
      </c>
      <c r="B32" s="232"/>
      <c r="C32" s="232"/>
      <c r="D32" s="232"/>
      <c r="E32" s="232"/>
      <c r="F32" s="232"/>
      <c r="G32" s="233"/>
      <c r="H32" s="207" t="s">
        <v>79</v>
      </c>
      <c r="I32" s="208"/>
      <c r="J32" s="208"/>
      <c r="K32" s="208"/>
      <c r="L32" s="208"/>
      <c r="M32" s="208"/>
      <c r="N32" s="209"/>
      <c r="O32" s="237"/>
      <c r="P32" s="237"/>
    </row>
    <row r="33" spans="1:16" s="6" customFormat="1" ht="24.75" customHeight="1">
      <c r="A33" s="241" t="s">
        <v>10</v>
      </c>
      <c r="B33" s="242"/>
      <c r="C33" s="242"/>
      <c r="D33" s="242"/>
      <c r="E33" s="242"/>
      <c r="F33" s="242"/>
      <c r="G33" s="243"/>
      <c r="H33" s="193" t="s">
        <v>23</v>
      </c>
      <c r="I33" s="194"/>
      <c r="J33" s="194"/>
      <c r="K33" s="194"/>
      <c r="L33" s="194"/>
      <c r="M33" s="194"/>
      <c r="N33" s="195"/>
      <c r="O33" s="237"/>
      <c r="P33" s="237"/>
    </row>
    <row r="34" spans="1:16" s="6" customFormat="1">
      <c r="A34" s="244" t="s">
        <v>11</v>
      </c>
      <c r="B34" s="245"/>
      <c r="C34" s="245"/>
      <c r="D34" s="245"/>
      <c r="E34" s="245"/>
      <c r="F34" s="245"/>
      <c r="G34" s="246"/>
      <c r="H34" s="9" t="s">
        <v>24</v>
      </c>
      <c r="I34" s="30"/>
      <c r="J34" s="30"/>
      <c r="K34" s="30"/>
      <c r="L34" s="30"/>
      <c r="M34" s="31"/>
      <c r="N34" s="10"/>
      <c r="O34" s="237"/>
      <c r="P34" s="237"/>
    </row>
    <row r="35" spans="1:16" s="6" customFormat="1">
      <c r="A35" s="238" t="s">
        <v>12</v>
      </c>
      <c r="B35" s="239"/>
      <c r="C35" s="239"/>
      <c r="D35" s="239"/>
      <c r="E35" s="239"/>
      <c r="F35" s="239"/>
      <c r="G35" s="240"/>
      <c r="H35" s="190" t="s">
        <v>25</v>
      </c>
      <c r="I35" s="191"/>
      <c r="J35" s="191"/>
      <c r="K35" s="191"/>
      <c r="L35" s="191"/>
      <c r="M35" s="191"/>
      <c r="N35" s="192"/>
      <c r="O35" s="237"/>
      <c r="P35" s="237"/>
    </row>
    <row r="36" spans="1:16" s="6" customFormat="1" ht="28.5" customHeight="1">
      <c r="A36" s="247" t="s">
        <v>13</v>
      </c>
      <c r="B36" s="248"/>
      <c r="C36" s="248"/>
      <c r="D36" s="248"/>
      <c r="E36" s="248"/>
      <c r="F36" s="248"/>
      <c r="G36" s="249"/>
      <c r="H36" s="253" t="s">
        <v>26</v>
      </c>
      <c r="I36" s="254"/>
      <c r="J36" s="254"/>
      <c r="K36" s="254"/>
      <c r="L36" s="254"/>
      <c r="M36" s="254"/>
      <c r="N36" s="255"/>
      <c r="O36" s="237"/>
      <c r="P36" s="237"/>
    </row>
    <row r="37" spans="1:16" s="6" customFormat="1" ht="12.65" customHeight="1">
      <c r="A37" s="250" t="s">
        <v>14</v>
      </c>
      <c r="B37" s="251"/>
      <c r="C37" s="251"/>
      <c r="D37" s="251"/>
      <c r="E37" s="251"/>
      <c r="F37" s="251"/>
      <c r="G37" s="252"/>
      <c r="H37" s="256" t="s">
        <v>27</v>
      </c>
      <c r="I37" s="257"/>
      <c r="J37" s="257"/>
      <c r="K37" s="257"/>
      <c r="L37" s="257"/>
      <c r="M37" s="257"/>
      <c r="N37" s="258"/>
      <c r="O37" s="237"/>
      <c r="P37" s="237"/>
    </row>
    <row r="38" spans="1:16" s="6" customFormat="1">
      <c r="A38" s="238" t="s">
        <v>15</v>
      </c>
      <c r="B38" s="239"/>
      <c r="C38" s="239"/>
      <c r="D38" s="239"/>
      <c r="E38" s="239"/>
      <c r="F38" s="239"/>
      <c r="G38" s="240"/>
      <c r="H38" s="259" t="s">
        <v>28</v>
      </c>
      <c r="I38" s="260"/>
      <c r="J38" s="260"/>
      <c r="K38" s="260"/>
      <c r="L38" s="260"/>
      <c r="M38" s="260"/>
      <c r="N38" s="261"/>
      <c r="O38" s="237"/>
      <c r="P38" s="237"/>
    </row>
    <row r="39" spans="1:16" s="6" customFormat="1">
      <c r="A39" s="238" t="s">
        <v>16</v>
      </c>
      <c r="B39" s="239"/>
      <c r="C39" s="239"/>
      <c r="D39" s="239"/>
      <c r="E39" s="239"/>
      <c r="F39" s="239"/>
      <c r="G39" s="240"/>
      <c r="H39" s="190" t="s">
        <v>29</v>
      </c>
      <c r="I39" s="191"/>
      <c r="J39" s="191"/>
      <c r="K39" s="191"/>
      <c r="L39" s="191"/>
      <c r="M39" s="191"/>
      <c r="N39" s="192"/>
      <c r="O39" s="237"/>
      <c r="P39" s="237"/>
    </row>
    <row r="40" spans="1:16" s="6" customFormat="1" ht="15.75" customHeight="1" thickBot="1">
      <c r="A40" s="227" t="s">
        <v>17</v>
      </c>
      <c r="B40" s="228"/>
      <c r="C40" s="228"/>
      <c r="D40" s="228"/>
      <c r="E40" s="228"/>
      <c r="F40" s="228"/>
      <c r="G40" s="229"/>
      <c r="H40" s="227" t="s">
        <v>30</v>
      </c>
      <c r="I40" s="228"/>
      <c r="J40" s="228"/>
      <c r="K40" s="228"/>
      <c r="L40" s="228"/>
      <c r="M40" s="228"/>
      <c r="N40" s="229"/>
      <c r="O40" s="237"/>
      <c r="P40" s="237"/>
    </row>
    <row r="41" spans="1:16" s="6" customFormat="1" ht="9" customHeight="1" thickBot="1">
      <c r="A41" s="236"/>
      <c r="B41" s="236"/>
      <c r="C41" s="236"/>
      <c r="D41" s="236"/>
      <c r="E41" s="236"/>
      <c r="F41" s="236"/>
      <c r="G41" s="236"/>
      <c r="H41" s="236"/>
      <c r="I41" s="236"/>
      <c r="J41" s="236"/>
      <c r="K41" s="236"/>
      <c r="L41" s="236"/>
      <c r="M41" s="236"/>
      <c r="N41" s="236"/>
      <c r="O41" s="237"/>
      <c r="P41" s="237"/>
    </row>
    <row r="42" spans="1:16" ht="13.4" customHeight="1">
      <c r="A42" s="21" t="s">
        <v>20</v>
      </c>
      <c r="B42" s="11"/>
      <c r="C42" s="11"/>
      <c r="D42" s="11"/>
      <c r="E42" s="11"/>
      <c r="F42" s="11"/>
      <c r="G42" s="11"/>
      <c r="H42" s="21" t="s">
        <v>32</v>
      </c>
      <c r="I42" s="11"/>
      <c r="J42" s="11"/>
      <c r="K42" s="11"/>
      <c r="L42" s="11"/>
      <c r="M42" s="11"/>
      <c r="N42" s="11"/>
    </row>
    <row r="43" spans="1:16" ht="11.9" customHeight="1">
      <c r="A43" s="21" t="s">
        <v>118</v>
      </c>
      <c r="B43" s="11"/>
      <c r="C43" s="11"/>
      <c r="D43" s="11"/>
      <c r="E43" s="11"/>
      <c r="F43" s="11"/>
      <c r="G43" s="11"/>
      <c r="H43" s="21" t="s">
        <v>116</v>
      </c>
      <c r="I43" s="11"/>
      <c r="J43" s="11"/>
      <c r="K43" s="11"/>
      <c r="L43" s="11"/>
      <c r="M43" s="11"/>
      <c r="N43" s="11"/>
    </row>
    <row r="44" spans="1:16" ht="15.75" customHeight="1">
      <c r="A44" s="6"/>
      <c r="B44" s="6"/>
      <c r="C44" s="6"/>
      <c r="D44" s="6"/>
      <c r="E44" s="6"/>
      <c r="F44" s="6"/>
      <c r="G44" s="6"/>
    </row>
    <row r="52" ht="6.75" customHeight="1"/>
    <row r="58" ht="26.25" customHeight="1"/>
    <row r="61" ht="42.75" customHeight="1"/>
    <row r="62" ht="17.25" customHeight="1"/>
  </sheetData>
  <mergeCells count="70">
    <mergeCell ref="A1:G1"/>
    <mergeCell ref="H1:N1"/>
    <mergeCell ref="A41:G41"/>
    <mergeCell ref="H41:N41"/>
    <mergeCell ref="O32:P41"/>
    <mergeCell ref="A38:G38"/>
    <mergeCell ref="A39:G39"/>
    <mergeCell ref="A40:G40"/>
    <mergeCell ref="A33:G33"/>
    <mergeCell ref="A34:G34"/>
    <mergeCell ref="A35:G35"/>
    <mergeCell ref="A36:G36"/>
    <mergeCell ref="A37:G37"/>
    <mergeCell ref="H36:N36"/>
    <mergeCell ref="H37:N37"/>
    <mergeCell ref="H38:N38"/>
    <mergeCell ref="H39:N39"/>
    <mergeCell ref="H40:N40"/>
    <mergeCell ref="A13:G13"/>
    <mergeCell ref="A16:G16"/>
    <mergeCell ref="A19:G19"/>
    <mergeCell ref="A32:G32"/>
    <mergeCell ref="A21:G21"/>
    <mergeCell ref="A22:C22"/>
    <mergeCell ref="A24:G24"/>
    <mergeCell ref="A26:E26"/>
    <mergeCell ref="A30:G30"/>
    <mergeCell ref="A31:G31"/>
    <mergeCell ref="A18:B18"/>
    <mergeCell ref="D18:G18"/>
    <mergeCell ref="A17:E17"/>
    <mergeCell ref="A27:E27"/>
    <mergeCell ref="A28:G29"/>
    <mergeCell ref="A11:G11"/>
    <mergeCell ref="A10:D10"/>
    <mergeCell ref="F10:G10"/>
    <mergeCell ref="A4:F4"/>
    <mergeCell ref="A6:B6"/>
    <mergeCell ref="C6:G6"/>
    <mergeCell ref="C5:G5"/>
    <mergeCell ref="A5:B5"/>
    <mergeCell ref="A7:G7"/>
    <mergeCell ref="A9:G9"/>
    <mergeCell ref="H35:N35"/>
    <mergeCell ref="H33:N33"/>
    <mergeCell ref="H19:N19"/>
    <mergeCell ref="H21:N21"/>
    <mergeCell ref="H22:J22"/>
    <mergeCell ref="H24:N24"/>
    <mergeCell ref="H26:L26"/>
    <mergeCell ref="H30:N30"/>
    <mergeCell ref="H31:N31"/>
    <mergeCell ref="H32:N32"/>
    <mergeCell ref="H27:L27"/>
    <mergeCell ref="H28:N29"/>
    <mergeCell ref="H4:M4"/>
    <mergeCell ref="H17:L17"/>
    <mergeCell ref="H18:I18"/>
    <mergeCell ref="K18:N18"/>
    <mergeCell ref="H7:N7"/>
    <mergeCell ref="H9:N9"/>
    <mergeCell ref="H10:K10"/>
    <mergeCell ref="M10:N10"/>
    <mergeCell ref="H11:N11"/>
    <mergeCell ref="H5:I5"/>
    <mergeCell ref="J5:N5"/>
    <mergeCell ref="H6:I6"/>
    <mergeCell ref="J6:N6"/>
    <mergeCell ref="H13:N13"/>
    <mergeCell ref="H16:N16"/>
  </mergeCells>
  <hyperlinks>
    <hyperlink ref="F17" r:id="rId1" xr:uid="{00000000-0004-0000-0000-000009000000}"/>
    <hyperlink ref="A35" r:id="rId2" display="Постанова 153" xr:uid="{08990F11-A14F-4861-92E9-4643CAAE4695}"/>
    <hyperlink ref="A36:G36" r:id="rId3" display="http://zakon0.rada.gov.ua/laws/show/276_730" xr:uid="{4BD3EEF7-A0A5-4A4B-9B92-C8D2402E49BA}"/>
    <hyperlink ref="A38" r:id="rId4" display="3) Перелік організацій-виконавців, які заявили право на податкові пільги " xr:uid="{B23EF43C-D3BA-42C9-B5FA-A5544FF639F5}"/>
    <hyperlink ref="A37:G37" r:id="rId5" location="Text" display="3) Рамкова угода між Урядом України і Комісією Європейських Співтовариств" xr:uid="{74AA2025-6F5B-4CD2-8501-310422029244}"/>
    <hyperlink ref="A38:G38" r:id="rId6" display="4) Перелік зареєстрованих проєктів з планами закупівель" xr:uid="{FA974417-95CE-454C-91E1-4D6004471A18}"/>
    <hyperlink ref="A39" r:id="rId7" display="Податковий кодекс" xr:uid="{F85D1D13-DF5C-4571-A59D-8BEDA84356BF}"/>
    <hyperlink ref="A40" r:id="rId8" display="Податковий кодекс" xr:uid="{8538E777-2E1A-4851-BB19-92285C2B3C8B}"/>
    <hyperlink ref="A40:G40" r:id="rId9" display="5) Procurement plan published at the open source Government Portal" xr:uid="{2D59C563-AF32-45AE-9419-5FB226F43F88}"/>
    <hyperlink ref="M17" r:id="rId10" xr:uid="{06768059-2FF8-42E5-BFB5-BDC01D9CC0F0}"/>
    <hyperlink ref="H35" r:id="rId11" display="Постанова 153" xr:uid="{67DA8A5E-8BF5-4D87-9293-D603CE782B4F}"/>
    <hyperlink ref="H36:N36" r:id="rId12" display="http://zakon0.rada.gov.ua/laws/show/276_730" xr:uid="{9829E653-8190-43CB-86EE-6CDC8EC95934}"/>
    <hyperlink ref="H38" r:id="rId13" display="Перелік організацій-виконавців, які заявили право на податкові пільги " xr:uid="{140EA335-8306-4E12-BF52-851191B515B3}"/>
    <hyperlink ref="H40" r:id="rId14" display="Податковий кодекс" xr:uid="{18489362-00CD-42A5-B85F-DBAB8F4CB178}"/>
    <hyperlink ref="H38:N38" r:id="rId15" display="4) List of registered projects with procurement plans" xr:uid="{05C6A91A-1A4E-4933-A198-A6F13FFC50B9}"/>
    <hyperlink ref="H37:N37" r:id="rId16" location="o1" display="3) Framework Agreement between the Government of Ukraine and the Commission of European Communities" xr:uid="{43816770-452A-4001-ADDB-8B61044DE293}"/>
    <hyperlink ref="H39" r:id="rId17" display="Податковий кодекс" xr:uid="{EA027D77-F0C7-44A9-9E3E-934FC94FA1BF}"/>
    <hyperlink ref="H40:N40" r:id="rId18" display="5) Procurement plan published at the open source Government Portal" xr:uid="{98C63FD8-F63E-4885-89F7-3E58B1CD31C1}"/>
  </hyperlinks>
  <pageMargins left="0.23622047244094491" right="0.23622047244094491" top="0.55118110236220474" bottom="0.55118110236220474" header="0.19685039370078741" footer="0.19685039370078741"/>
  <pageSetup fitToHeight="4" orientation="portrait" r:id="rId19"/>
  <ignoredErrors>
    <ignoredError sqref="C18" numberStoredAsText="1"/>
  </ignoredErrors>
  <drawing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J37"/>
  <sheetViews>
    <sheetView zoomScale="60" zoomScaleNormal="60" zoomScalePageLayoutView="70" workbookViewId="0">
      <selection activeCell="A11" sqref="A11:XFD12"/>
    </sheetView>
  </sheetViews>
  <sheetFormatPr defaultColWidth="11.453125" defaultRowHeight="12.5"/>
  <cols>
    <col min="1" max="1" width="3.54296875" style="1" customWidth="1"/>
    <col min="2" max="2" width="12.453125" style="1" customWidth="1"/>
    <col min="3" max="3" width="30.81640625" style="1" customWidth="1"/>
    <col min="4" max="4" width="52.81640625" style="1" customWidth="1"/>
    <col min="5" max="5" width="3.54296875" style="1" customWidth="1"/>
    <col min="6" max="6" width="12.1796875" style="1" customWidth="1"/>
    <col min="7" max="7" width="37" style="1" customWidth="1"/>
    <col min="8" max="8" width="50" style="1" customWidth="1"/>
    <col min="9" max="9" width="11.453125" style="1"/>
    <col min="10" max="10" width="31.54296875" style="1" customWidth="1"/>
    <col min="11" max="16384" width="11.453125" style="1"/>
  </cols>
  <sheetData>
    <row r="1" spans="1:10" ht="14.5" thickBot="1">
      <c r="A1" s="301" t="s">
        <v>157</v>
      </c>
      <c r="B1" s="302"/>
      <c r="C1" s="302"/>
      <c r="D1" s="303"/>
      <c r="E1" s="301" t="s">
        <v>80</v>
      </c>
      <c r="F1" s="302"/>
      <c r="G1" s="302"/>
      <c r="H1" s="303"/>
    </row>
    <row r="2" spans="1:10" ht="40.5" customHeight="1" thickBot="1">
      <c r="A2" s="305">
        <v>1</v>
      </c>
      <c r="B2" s="318" t="s">
        <v>158</v>
      </c>
      <c r="C2" s="316" t="s">
        <v>128</v>
      </c>
      <c r="D2" s="317"/>
      <c r="E2" s="305">
        <v>1</v>
      </c>
      <c r="F2" s="308" t="s">
        <v>73</v>
      </c>
      <c r="G2" s="298" t="s">
        <v>188</v>
      </c>
      <c r="H2" s="299"/>
      <c r="I2" s="24"/>
    </row>
    <row r="3" spans="1:10" ht="39.75" customHeight="1" thickBot="1">
      <c r="A3" s="306"/>
      <c r="B3" s="319"/>
      <c r="C3" s="313" t="s">
        <v>129</v>
      </c>
      <c r="D3" s="315"/>
      <c r="E3" s="306"/>
      <c r="F3" s="309"/>
      <c r="G3" s="304" t="s">
        <v>130</v>
      </c>
      <c r="H3" s="299"/>
      <c r="I3" s="24"/>
    </row>
    <row r="4" spans="1:10" ht="66.75" customHeight="1" thickBot="1">
      <c r="A4" s="307"/>
      <c r="B4" s="320"/>
      <c r="C4" s="321" t="s">
        <v>192</v>
      </c>
      <c r="D4" s="322"/>
      <c r="E4" s="307"/>
      <c r="F4" s="310"/>
      <c r="G4" s="311" t="s">
        <v>196</v>
      </c>
      <c r="H4" s="312"/>
      <c r="I4" s="24"/>
    </row>
    <row r="5" spans="1:10" ht="39" customHeight="1">
      <c r="A5" s="291">
        <v>2</v>
      </c>
      <c r="B5" s="293" t="s">
        <v>159</v>
      </c>
      <c r="C5" s="294"/>
      <c r="D5" s="294"/>
      <c r="E5" s="291">
        <v>2</v>
      </c>
      <c r="F5" s="293" t="s">
        <v>182</v>
      </c>
      <c r="G5" s="294"/>
      <c r="H5" s="294"/>
      <c r="I5" s="290"/>
      <c r="J5" s="290"/>
    </row>
    <row r="6" spans="1:10" s="14" customFormat="1" ht="45" customHeight="1">
      <c r="A6" s="292"/>
      <c r="B6" s="287" t="s">
        <v>189</v>
      </c>
      <c r="C6" s="288"/>
      <c r="D6" s="289"/>
      <c r="E6" s="292"/>
      <c r="F6" s="295" t="s">
        <v>183</v>
      </c>
      <c r="G6" s="296"/>
      <c r="H6" s="297"/>
      <c r="I6" s="283"/>
      <c r="J6" s="283"/>
    </row>
    <row r="7" spans="1:10" s="14" customFormat="1" ht="27" customHeight="1">
      <c r="A7" s="292"/>
      <c r="B7" s="287" t="s">
        <v>193</v>
      </c>
      <c r="C7" s="288"/>
      <c r="D7" s="289"/>
      <c r="E7" s="292"/>
      <c r="F7" s="287" t="s">
        <v>194</v>
      </c>
      <c r="G7" s="288"/>
      <c r="H7" s="289"/>
      <c r="I7" s="283"/>
      <c r="J7" s="283"/>
    </row>
    <row r="8" spans="1:10" s="14" customFormat="1" ht="45" customHeight="1">
      <c r="A8" s="292"/>
      <c r="B8" s="287" t="s">
        <v>160</v>
      </c>
      <c r="C8" s="288"/>
      <c r="D8" s="289"/>
      <c r="E8" s="292"/>
      <c r="F8" s="287" t="s">
        <v>163</v>
      </c>
      <c r="G8" s="288"/>
      <c r="H8" s="289"/>
      <c r="I8" s="283"/>
      <c r="J8" s="283"/>
    </row>
    <row r="9" spans="1:10" s="14" customFormat="1" ht="30" customHeight="1" thickBot="1">
      <c r="A9" s="292"/>
      <c r="B9" s="287" t="s">
        <v>161</v>
      </c>
      <c r="C9" s="288"/>
      <c r="D9" s="289"/>
      <c r="E9" s="292"/>
      <c r="F9" s="284" t="s">
        <v>184</v>
      </c>
      <c r="G9" s="285"/>
      <c r="H9" s="286"/>
      <c r="I9" s="283"/>
      <c r="J9" s="283"/>
    </row>
    <row r="10" spans="1:10" ht="43.4" customHeight="1" thickBot="1">
      <c r="A10" s="22">
        <v>3</v>
      </c>
      <c r="B10" s="313" t="s">
        <v>162</v>
      </c>
      <c r="C10" s="314"/>
      <c r="D10" s="315"/>
      <c r="E10" s="22">
        <v>3</v>
      </c>
      <c r="F10" s="298" t="s">
        <v>164</v>
      </c>
      <c r="G10" s="299"/>
      <c r="H10" s="299"/>
    </row>
    <row r="11" spans="1:10" ht="17.149999999999999" customHeight="1" thickBot="1">
      <c r="A11" s="275"/>
      <c r="B11" s="275"/>
      <c r="C11" s="275"/>
      <c r="D11" s="275"/>
      <c r="E11" s="300"/>
      <c r="F11" s="300"/>
      <c r="G11" s="300"/>
      <c r="H11" s="300"/>
    </row>
    <row r="12" spans="1:10" ht="15" thickBot="1">
      <c r="A12" s="266" t="s">
        <v>52</v>
      </c>
      <c r="B12" s="267"/>
      <c r="C12" s="267"/>
      <c r="D12" s="268"/>
      <c r="E12" s="266" t="s">
        <v>125</v>
      </c>
      <c r="F12" s="267"/>
      <c r="G12" s="267"/>
      <c r="H12" s="276"/>
    </row>
    <row r="13" spans="1:10" ht="25.4" customHeight="1">
      <c r="A13" s="272" t="s">
        <v>169</v>
      </c>
      <c r="B13" s="273"/>
      <c r="C13" s="273"/>
      <c r="D13" s="274"/>
      <c r="E13" s="280" t="s">
        <v>170</v>
      </c>
      <c r="F13" s="274"/>
      <c r="G13" s="274"/>
      <c r="H13" s="281"/>
      <c r="I13" s="23"/>
    </row>
    <row r="14" spans="1:10" ht="26.15" customHeight="1">
      <c r="A14" s="269" t="s">
        <v>171</v>
      </c>
      <c r="B14" s="270"/>
      <c r="C14" s="270"/>
      <c r="D14" s="271"/>
      <c r="E14" s="277" t="s">
        <v>172</v>
      </c>
      <c r="F14" s="271"/>
      <c r="G14" s="271"/>
      <c r="H14" s="278"/>
      <c r="I14" s="23"/>
    </row>
    <row r="15" spans="1:10" ht="13.5" customHeight="1">
      <c r="A15" s="269" t="s">
        <v>53</v>
      </c>
      <c r="B15" s="270"/>
      <c r="C15" s="270"/>
      <c r="D15" s="271"/>
      <c r="E15" s="279" t="s">
        <v>54</v>
      </c>
      <c r="F15" s="271"/>
      <c r="G15" s="271"/>
      <c r="H15" s="278"/>
      <c r="I15" s="23"/>
    </row>
    <row r="16" spans="1:10" ht="84.75" customHeight="1">
      <c r="A16" s="337" t="s">
        <v>127</v>
      </c>
      <c r="B16" s="270"/>
      <c r="C16" s="270"/>
      <c r="D16" s="270"/>
      <c r="E16" s="277" t="s">
        <v>126</v>
      </c>
      <c r="F16" s="271"/>
      <c r="G16" s="271"/>
      <c r="H16" s="278"/>
      <c r="I16" s="25"/>
    </row>
    <row r="17" spans="1:9" ht="14.25" customHeight="1">
      <c r="A17" s="344" t="s">
        <v>55</v>
      </c>
      <c r="B17" s="345"/>
      <c r="C17" s="345"/>
      <c r="D17" s="345"/>
      <c r="E17" s="344" t="s">
        <v>55</v>
      </c>
      <c r="F17" s="271"/>
      <c r="G17" s="271"/>
      <c r="H17" s="278"/>
      <c r="I17" s="23"/>
    </row>
    <row r="18" spans="1:9" ht="27" customHeight="1">
      <c r="A18" s="269" t="s">
        <v>56</v>
      </c>
      <c r="B18" s="270"/>
      <c r="C18" s="270"/>
      <c r="D18" s="271"/>
      <c r="E18" s="277" t="s">
        <v>57</v>
      </c>
      <c r="F18" s="271"/>
      <c r="G18" s="271"/>
      <c r="H18" s="278"/>
      <c r="I18" s="24"/>
    </row>
    <row r="19" spans="1:9" ht="13.4" customHeight="1">
      <c r="A19" s="269" t="s">
        <v>58</v>
      </c>
      <c r="B19" s="270"/>
      <c r="C19" s="270"/>
      <c r="D19" s="271"/>
      <c r="E19" s="277" t="s">
        <v>59</v>
      </c>
      <c r="F19" s="271"/>
      <c r="G19" s="271"/>
      <c r="H19" s="278"/>
      <c r="I19" s="23"/>
    </row>
    <row r="20" spans="1:9" ht="27.65" customHeight="1">
      <c r="A20" s="269" t="s">
        <v>81</v>
      </c>
      <c r="B20" s="270"/>
      <c r="C20" s="270"/>
      <c r="D20" s="271"/>
      <c r="E20" s="277" t="s">
        <v>120</v>
      </c>
      <c r="F20" s="271"/>
      <c r="G20" s="271"/>
      <c r="H20" s="278"/>
      <c r="I20" s="23"/>
    </row>
    <row r="21" spans="1:9" ht="25.5" customHeight="1">
      <c r="A21" s="337" t="s">
        <v>101</v>
      </c>
      <c r="B21" s="270"/>
      <c r="C21" s="270"/>
      <c r="D21" s="271"/>
      <c r="E21" s="277" t="s">
        <v>100</v>
      </c>
      <c r="F21" s="271"/>
      <c r="G21" s="271"/>
      <c r="H21" s="278"/>
      <c r="I21" s="23"/>
    </row>
    <row r="22" spans="1:9" ht="98.25" customHeight="1">
      <c r="A22" s="337" t="s">
        <v>173</v>
      </c>
      <c r="B22" s="270"/>
      <c r="C22" s="270"/>
      <c r="D22" s="271"/>
      <c r="E22" s="277" t="s">
        <v>174</v>
      </c>
      <c r="F22" s="271"/>
      <c r="G22" s="271"/>
      <c r="H22" s="278"/>
      <c r="I22" s="23"/>
    </row>
    <row r="23" spans="1:9" ht="24" customHeight="1">
      <c r="A23" s="277" t="s">
        <v>175</v>
      </c>
      <c r="B23" s="282"/>
      <c r="C23" s="282"/>
      <c r="D23" s="282"/>
      <c r="E23" s="277" t="s">
        <v>75</v>
      </c>
      <c r="F23" s="282"/>
      <c r="G23" s="282"/>
      <c r="H23" s="328"/>
      <c r="I23" s="23"/>
    </row>
    <row r="24" spans="1:9" ht="28.4" customHeight="1">
      <c r="A24" s="277" t="s">
        <v>176</v>
      </c>
      <c r="B24" s="282"/>
      <c r="C24" s="282"/>
      <c r="D24" s="282"/>
      <c r="E24" s="277" t="s">
        <v>177</v>
      </c>
      <c r="F24" s="282"/>
      <c r="G24" s="282"/>
      <c r="H24" s="328"/>
      <c r="I24" s="23"/>
    </row>
    <row r="25" spans="1:9" ht="12.5" customHeight="1">
      <c r="A25" s="326" t="s">
        <v>76</v>
      </c>
      <c r="B25" s="327"/>
      <c r="C25" s="327"/>
      <c r="D25" s="327"/>
      <c r="E25" s="326" t="s">
        <v>121</v>
      </c>
      <c r="F25" s="327"/>
      <c r="G25" s="327"/>
      <c r="H25" s="329"/>
      <c r="I25" s="23"/>
    </row>
    <row r="26" spans="1:9" ht="25.5" customHeight="1">
      <c r="A26" s="262" t="s">
        <v>95</v>
      </c>
      <c r="B26" s="263"/>
      <c r="C26" s="263"/>
      <c r="D26" s="264"/>
      <c r="E26" s="262" t="s">
        <v>122</v>
      </c>
      <c r="F26" s="263"/>
      <c r="G26" s="263"/>
      <c r="H26" s="265"/>
      <c r="I26" s="23"/>
    </row>
    <row r="27" spans="1:9" ht="27" customHeight="1">
      <c r="A27" s="277" t="s">
        <v>178</v>
      </c>
      <c r="B27" s="282"/>
      <c r="C27" s="282"/>
      <c r="D27" s="282"/>
      <c r="E27" s="277" t="s">
        <v>123</v>
      </c>
      <c r="F27" s="282"/>
      <c r="G27" s="282"/>
      <c r="H27" s="328"/>
      <c r="I27" s="23"/>
    </row>
    <row r="28" spans="1:9" ht="27" customHeight="1">
      <c r="A28" s="262" t="s">
        <v>190</v>
      </c>
      <c r="B28" s="263"/>
      <c r="C28" s="263"/>
      <c r="D28" s="264"/>
      <c r="E28" s="262" t="s">
        <v>191</v>
      </c>
      <c r="F28" s="263"/>
      <c r="G28" s="263"/>
      <c r="H28" s="265"/>
      <c r="I28" s="23"/>
    </row>
    <row r="29" spans="1:9" ht="40.5" customHeight="1" thickBot="1">
      <c r="A29" s="338" t="s">
        <v>108</v>
      </c>
      <c r="B29" s="339"/>
      <c r="C29" s="339"/>
      <c r="D29" s="340"/>
      <c r="E29" s="341" t="s">
        <v>109</v>
      </c>
      <c r="F29" s="342"/>
      <c r="G29" s="342"/>
      <c r="H29" s="343"/>
    </row>
    <row r="30" spans="1:9" ht="17.25" customHeight="1" thickBot="1">
      <c r="A30" s="11"/>
      <c r="B30" s="11"/>
      <c r="C30" s="11"/>
      <c r="D30" s="11"/>
      <c r="E30" s="11"/>
      <c r="F30" s="11"/>
      <c r="G30" s="11"/>
      <c r="H30" s="11"/>
    </row>
    <row r="31" spans="1:9" ht="14.5" thickBot="1">
      <c r="A31" s="301" t="s">
        <v>165</v>
      </c>
      <c r="B31" s="302"/>
      <c r="C31" s="302"/>
      <c r="D31" s="303"/>
      <c r="E31" s="301" t="s">
        <v>82</v>
      </c>
      <c r="F31" s="302"/>
      <c r="G31" s="302"/>
      <c r="H31" s="303"/>
    </row>
    <row r="32" spans="1:9" ht="37.5" customHeight="1" thickBot="1">
      <c r="A32" s="313" t="s">
        <v>96</v>
      </c>
      <c r="B32" s="314"/>
      <c r="C32" s="314"/>
      <c r="D32" s="315"/>
      <c r="E32" s="333" t="s">
        <v>166</v>
      </c>
      <c r="F32" s="334"/>
      <c r="G32" s="334"/>
      <c r="H32" s="312"/>
    </row>
    <row r="33" spans="1:8" ht="118" customHeight="1" thickBot="1">
      <c r="A33" s="313" t="s">
        <v>97</v>
      </c>
      <c r="B33" s="314"/>
      <c r="C33" s="314"/>
      <c r="D33" s="315"/>
      <c r="E33" s="333" t="s">
        <v>98</v>
      </c>
      <c r="F33" s="334"/>
      <c r="G33" s="334"/>
      <c r="H33" s="312"/>
    </row>
    <row r="34" spans="1:8" ht="117" customHeight="1" thickBot="1">
      <c r="A34" s="330" t="s">
        <v>167</v>
      </c>
      <c r="B34" s="331"/>
      <c r="C34" s="331"/>
      <c r="D34" s="332"/>
      <c r="E34" s="311" t="s">
        <v>168</v>
      </c>
      <c r="F34" s="335"/>
      <c r="G34" s="335"/>
      <c r="H34" s="336"/>
    </row>
    <row r="35" spans="1:8" ht="39.75" customHeight="1" thickBot="1">
      <c r="A35" s="323" t="s">
        <v>83</v>
      </c>
      <c r="B35" s="324"/>
      <c r="C35" s="324"/>
      <c r="D35" s="325"/>
      <c r="E35" s="323" t="s">
        <v>124</v>
      </c>
      <c r="F35" s="324"/>
      <c r="G35" s="324"/>
      <c r="H35" s="325"/>
    </row>
    <row r="36" spans="1:8" s="6" customFormat="1" ht="39" customHeight="1">
      <c r="A36" s="27"/>
      <c r="B36" s="28"/>
      <c r="C36" s="28"/>
      <c r="D36" s="28"/>
      <c r="E36" s="29"/>
      <c r="F36" s="29"/>
      <c r="G36" s="29"/>
      <c r="H36" s="29"/>
    </row>
    <row r="37" spans="1:8" ht="17.25" customHeight="1"/>
  </sheetData>
  <mergeCells count="76">
    <mergeCell ref="A29:D29"/>
    <mergeCell ref="E29:H29"/>
    <mergeCell ref="A26:D26"/>
    <mergeCell ref="E26:H26"/>
    <mergeCell ref="A17:D17"/>
    <mergeCell ref="E17:H17"/>
    <mergeCell ref="A22:D22"/>
    <mergeCell ref="E22:H22"/>
    <mergeCell ref="A21:D21"/>
    <mergeCell ref="E21:H21"/>
    <mergeCell ref="E27:H27"/>
    <mergeCell ref="A35:D35"/>
    <mergeCell ref="E35:H35"/>
    <mergeCell ref="A25:D25"/>
    <mergeCell ref="A24:D24"/>
    <mergeCell ref="E23:H23"/>
    <mergeCell ref="E24:H24"/>
    <mergeCell ref="E25:H25"/>
    <mergeCell ref="A23:D23"/>
    <mergeCell ref="A31:D31"/>
    <mergeCell ref="E31:H31"/>
    <mergeCell ref="A32:D32"/>
    <mergeCell ref="A33:D33"/>
    <mergeCell ref="A34:D34"/>
    <mergeCell ref="E32:H32"/>
    <mergeCell ref="E33:H33"/>
    <mergeCell ref="E34:H34"/>
    <mergeCell ref="A1:D1"/>
    <mergeCell ref="B10:D10"/>
    <mergeCell ref="B6:D6"/>
    <mergeCell ref="C2:D2"/>
    <mergeCell ref="B9:D9"/>
    <mergeCell ref="B7:D7"/>
    <mergeCell ref="C3:D3"/>
    <mergeCell ref="A2:A4"/>
    <mergeCell ref="B2:B4"/>
    <mergeCell ref="C4:D4"/>
    <mergeCell ref="A5:A9"/>
    <mergeCell ref="B5:D5"/>
    <mergeCell ref="B8:D8"/>
    <mergeCell ref="F10:H10"/>
    <mergeCell ref="E11:H11"/>
    <mergeCell ref="F8:H8"/>
    <mergeCell ref="E1:H1"/>
    <mergeCell ref="G2:H2"/>
    <mergeCell ref="G3:H3"/>
    <mergeCell ref="E2:E4"/>
    <mergeCell ref="F2:F4"/>
    <mergeCell ref="G4:H4"/>
    <mergeCell ref="I6:J9"/>
    <mergeCell ref="F9:H9"/>
    <mergeCell ref="F7:H7"/>
    <mergeCell ref="I5:J5"/>
    <mergeCell ref="E5:E9"/>
    <mergeCell ref="F5:H5"/>
    <mergeCell ref="F6:H6"/>
    <mergeCell ref="A11:D11"/>
    <mergeCell ref="E12:H12"/>
    <mergeCell ref="A19:D19"/>
    <mergeCell ref="E19:H19"/>
    <mergeCell ref="E15:H15"/>
    <mergeCell ref="E13:H13"/>
    <mergeCell ref="E14:H14"/>
    <mergeCell ref="A16:D16"/>
    <mergeCell ref="E16:H16"/>
    <mergeCell ref="E18:H18"/>
    <mergeCell ref="A18:D18"/>
    <mergeCell ref="A28:D28"/>
    <mergeCell ref="E28:H28"/>
    <mergeCell ref="A12:D12"/>
    <mergeCell ref="A14:D14"/>
    <mergeCell ref="A15:D15"/>
    <mergeCell ref="A13:D13"/>
    <mergeCell ref="A27:D27"/>
    <mergeCell ref="A20:D20"/>
    <mergeCell ref="E20:H20"/>
  </mergeCells>
  <hyperlinks>
    <hyperlink ref="E17" r:id="rId1" display="https://filetransfer.giz.de/Start?1" xr:uid="{661AE404-D6A9-4E71-83DE-B076DFBAC23A}"/>
    <hyperlink ref="A17" r:id="rId2" display="https://filetransfer.giz.de/Start?1" xr:uid="{C0A3423B-30C5-4F7B-8AA1-001EBC1CE910}"/>
  </hyperlinks>
  <pageMargins left="3.90625E-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1D07A-45ED-4166-9453-A912A9B07C01}">
  <dimension ref="A1:H37"/>
  <sheetViews>
    <sheetView showGridLines="0" view="pageLayout" zoomScale="50" zoomScaleNormal="55" zoomScalePageLayoutView="50" workbookViewId="0">
      <selection activeCell="C1" sqref="C1:G1"/>
    </sheetView>
  </sheetViews>
  <sheetFormatPr defaultColWidth="11.453125" defaultRowHeight="15.5"/>
  <cols>
    <col min="1" max="1" width="16" style="36" customWidth="1"/>
    <col min="2" max="2" width="83.08984375" style="36" customWidth="1"/>
    <col min="3" max="3" width="48.36328125" style="36" customWidth="1"/>
    <col min="4" max="4" width="27.90625" style="36" customWidth="1"/>
    <col min="5" max="5" width="20.90625" style="36" customWidth="1"/>
    <col min="6" max="6" width="38.6328125" style="36" customWidth="1"/>
    <col min="7" max="7" width="36.81640625" style="36" customWidth="1"/>
    <col min="8" max="8" width="21.90625" style="36" customWidth="1"/>
    <col min="9" max="16384" width="11.453125" style="36"/>
  </cols>
  <sheetData>
    <row r="1" spans="1:8" s="34" customFormat="1" ht="14.5">
      <c r="A1" s="346" t="s">
        <v>139</v>
      </c>
      <c r="B1" s="347"/>
      <c r="C1" s="370"/>
      <c r="D1" s="371"/>
      <c r="E1" s="371"/>
      <c r="F1" s="371"/>
      <c r="G1" s="372"/>
    </row>
    <row r="2" spans="1:8" s="34" customFormat="1" ht="14.5">
      <c r="A2" s="346" t="s">
        <v>140</v>
      </c>
      <c r="B2" s="347"/>
      <c r="C2" s="370"/>
      <c r="D2" s="371"/>
      <c r="E2" s="371"/>
      <c r="F2" s="371"/>
      <c r="G2" s="372"/>
    </row>
    <row r="3" spans="1:8" s="34" customFormat="1" ht="14.5">
      <c r="A3" s="346" t="s">
        <v>141</v>
      </c>
      <c r="B3" s="347"/>
      <c r="C3" s="370"/>
      <c r="D3" s="371"/>
      <c r="E3" s="371"/>
      <c r="F3" s="371"/>
      <c r="G3" s="372"/>
    </row>
    <row r="4" spans="1:8" s="34" customFormat="1" ht="14.5">
      <c r="A4" s="346" t="s">
        <v>142</v>
      </c>
      <c r="B4" s="347"/>
      <c r="C4" s="370"/>
      <c r="D4" s="371"/>
      <c r="E4" s="371"/>
      <c r="F4" s="371"/>
      <c r="G4" s="372"/>
    </row>
    <row r="5" spans="1:8" s="34" customFormat="1" ht="14.5">
      <c r="A5" s="346" t="s">
        <v>143</v>
      </c>
      <c r="B5" s="347"/>
      <c r="C5" s="373"/>
      <c r="D5" s="374"/>
      <c r="E5" s="374"/>
      <c r="F5" s="374"/>
      <c r="G5" s="375"/>
    </row>
    <row r="6" spans="1:8" s="149" customFormat="1" ht="14.5">
      <c r="A6" s="346" t="s">
        <v>144</v>
      </c>
      <c r="B6" s="347"/>
      <c r="C6" s="376">
        <f>(Запрошення!F26)+35</f>
        <v>46047</v>
      </c>
      <c r="D6" s="377"/>
      <c r="E6" s="377"/>
      <c r="F6" s="377"/>
      <c r="G6" s="378"/>
    </row>
    <row r="7" spans="1:8" s="59" customFormat="1" ht="40" customHeight="1">
      <c r="A7" s="353" t="s">
        <v>195</v>
      </c>
      <c r="B7" s="353"/>
      <c r="C7" s="353"/>
      <c r="D7" s="353"/>
      <c r="E7" s="353"/>
      <c r="F7" s="353"/>
      <c r="G7" s="353"/>
    </row>
    <row r="8" spans="1:8" s="59" customFormat="1" ht="40" customHeight="1">
      <c r="A8" s="380" t="s">
        <v>202</v>
      </c>
      <c r="B8" s="380"/>
      <c r="C8" s="380"/>
      <c r="D8" s="380"/>
      <c r="E8" s="380"/>
      <c r="F8" s="380"/>
      <c r="G8" s="380"/>
    </row>
    <row r="9" spans="1:8" s="34" customFormat="1" ht="32.25" customHeight="1" thickBot="1">
      <c r="A9" s="354" t="s">
        <v>203</v>
      </c>
      <c r="B9" s="354"/>
      <c r="C9" s="355"/>
      <c r="D9" s="381">
        <f>Запрошення!C5</f>
        <v>83505109</v>
      </c>
      <c r="E9" s="382"/>
      <c r="F9" s="382"/>
      <c r="G9" s="382"/>
    </row>
    <row r="10" spans="1:8" s="35" customFormat="1" ht="63.75" customHeight="1" thickBot="1">
      <c r="A10" s="57" t="s">
        <v>131</v>
      </c>
      <c r="B10" s="58" t="s">
        <v>136</v>
      </c>
      <c r="C10" s="58" t="s">
        <v>390</v>
      </c>
      <c r="D10" s="58" t="s">
        <v>134</v>
      </c>
      <c r="E10" s="58" t="s">
        <v>135</v>
      </c>
      <c r="F10" s="65" t="s">
        <v>391</v>
      </c>
      <c r="G10" s="63" t="s">
        <v>392</v>
      </c>
      <c r="H10" s="64"/>
    </row>
    <row r="11" spans="1:8" s="35" customFormat="1" ht="22" customHeight="1">
      <c r="A11" s="150">
        <v>1</v>
      </c>
      <c r="B11" s="151" t="s">
        <v>386</v>
      </c>
      <c r="C11" s="62" t="s">
        <v>132</v>
      </c>
      <c r="D11" s="153" t="s">
        <v>388</v>
      </c>
      <c r="E11" s="153">
        <v>80</v>
      </c>
      <c r="F11" s="60"/>
      <c r="G11" s="45">
        <f t="shared" ref="G11:G12" si="0">F11*E11</f>
        <v>0</v>
      </c>
      <c r="H11" s="369"/>
    </row>
    <row r="12" spans="1:8" s="35" customFormat="1" ht="110" customHeight="1" thickBot="1">
      <c r="A12" s="152">
        <v>2</v>
      </c>
      <c r="B12" s="151" t="s">
        <v>387</v>
      </c>
      <c r="C12" s="62" t="s">
        <v>132</v>
      </c>
      <c r="D12" s="153" t="s">
        <v>388</v>
      </c>
      <c r="E12" s="153">
        <v>440</v>
      </c>
      <c r="F12" s="61"/>
      <c r="G12" s="45">
        <f t="shared" si="0"/>
        <v>0</v>
      </c>
      <c r="H12" s="369"/>
    </row>
    <row r="13" spans="1:8" s="35" customFormat="1" ht="19.75" customHeight="1" thickBot="1">
      <c r="A13" s="366" t="s">
        <v>180</v>
      </c>
      <c r="B13" s="367"/>
      <c r="C13" s="367"/>
      <c r="D13" s="367"/>
      <c r="E13" s="367"/>
      <c r="F13" s="368"/>
      <c r="G13" s="154">
        <f>SUM(G11:G12)</f>
        <v>0</v>
      </c>
      <c r="H13" s="369"/>
    </row>
    <row r="14" spans="1:8" s="35" customFormat="1">
      <c r="A14" s="365" t="s">
        <v>133</v>
      </c>
      <c r="B14" s="365"/>
      <c r="C14" s="365"/>
      <c r="D14" s="365"/>
      <c r="E14" s="365"/>
      <c r="F14" s="365"/>
      <c r="G14" s="46"/>
      <c r="H14" s="44"/>
    </row>
    <row r="15" spans="1:8" s="35" customFormat="1">
      <c r="A15" s="43"/>
      <c r="B15" s="43"/>
      <c r="C15" s="43"/>
      <c r="D15" s="43"/>
      <c r="E15" s="43"/>
      <c r="F15" s="43"/>
      <c r="H15" s="44"/>
    </row>
    <row r="16" spans="1:8" s="35" customFormat="1" ht="34.5" customHeight="1">
      <c r="A16" s="379" t="s">
        <v>389</v>
      </c>
      <c r="B16" s="379"/>
      <c r="C16" s="379"/>
      <c r="D16" s="379"/>
      <c r="E16" s="379"/>
      <c r="F16" s="379"/>
      <c r="G16" s="379"/>
      <c r="H16" s="44"/>
    </row>
    <row r="17" spans="1:8" s="35" customFormat="1" ht="16" thickBot="1">
      <c r="A17" s="47"/>
      <c r="B17" s="48"/>
      <c r="C17" s="48"/>
      <c r="D17" s="48"/>
      <c r="E17" s="49"/>
      <c r="F17" s="49"/>
      <c r="H17" s="44"/>
    </row>
    <row r="18" spans="1:8" s="35" customFormat="1" ht="25" customHeight="1" thickBot="1">
      <c r="A18" s="362" t="s">
        <v>137</v>
      </c>
      <c r="B18" s="363"/>
      <c r="C18" s="364"/>
      <c r="D18" s="356" t="s">
        <v>393</v>
      </c>
      <c r="E18" s="357"/>
      <c r="F18" s="357"/>
      <c r="G18" s="358"/>
      <c r="H18" s="44"/>
    </row>
    <row r="19" spans="1:8" s="35" customFormat="1" ht="25" customHeight="1" thickBot="1">
      <c r="A19" s="362" t="s">
        <v>138</v>
      </c>
      <c r="B19" s="363"/>
      <c r="C19" s="364"/>
      <c r="D19" s="359"/>
      <c r="E19" s="360"/>
      <c r="F19" s="360"/>
      <c r="G19" s="361"/>
      <c r="H19" s="44"/>
    </row>
    <row r="20" spans="1:8" s="35" customFormat="1" ht="16" thickBot="1">
      <c r="A20" s="43"/>
      <c r="B20" s="43"/>
      <c r="C20" s="43"/>
      <c r="D20" s="43"/>
      <c r="E20" s="43"/>
      <c r="F20" s="43"/>
      <c r="H20" s="44"/>
    </row>
    <row r="21" spans="1:8" s="35" customFormat="1" ht="15.75" customHeight="1">
      <c r="A21" s="395" t="s">
        <v>179</v>
      </c>
      <c r="B21" s="396"/>
      <c r="C21" s="396"/>
      <c r="D21" s="396"/>
      <c r="E21" s="396"/>
      <c r="F21" s="396"/>
      <c r="G21" s="397"/>
      <c r="H21" s="44"/>
    </row>
    <row r="22" spans="1:8" s="35" customFormat="1" ht="29.25" customHeight="1">
      <c r="A22" s="51">
        <v>1</v>
      </c>
      <c r="B22" s="348" t="s">
        <v>185</v>
      </c>
      <c r="C22" s="349"/>
      <c r="D22" s="349"/>
      <c r="E22" s="349"/>
      <c r="F22" s="349"/>
      <c r="G22" s="350"/>
      <c r="H22" s="44"/>
    </row>
    <row r="23" spans="1:8" s="35" customFormat="1" ht="33" customHeight="1">
      <c r="A23" s="51">
        <v>2</v>
      </c>
      <c r="B23" s="348" t="s">
        <v>145</v>
      </c>
      <c r="C23" s="349"/>
      <c r="D23" s="349"/>
      <c r="E23" s="349"/>
      <c r="F23" s="349"/>
      <c r="G23" s="350"/>
      <c r="H23" s="44"/>
    </row>
    <row r="24" spans="1:8" s="35" customFormat="1" ht="30.75" customHeight="1">
      <c r="A24" s="351">
        <v>3</v>
      </c>
      <c r="B24" s="348" t="s">
        <v>199</v>
      </c>
      <c r="C24" s="349"/>
      <c r="D24" s="349"/>
      <c r="E24" s="349"/>
      <c r="F24" s="349"/>
      <c r="G24" s="350"/>
      <c r="H24" s="44"/>
    </row>
    <row r="25" spans="1:8" s="35" customFormat="1" ht="34.5" customHeight="1">
      <c r="A25" s="352"/>
      <c r="B25" s="348" t="s">
        <v>200</v>
      </c>
      <c r="C25" s="349"/>
      <c r="D25" s="349"/>
      <c r="E25" s="349"/>
      <c r="F25" s="349"/>
      <c r="G25" s="350"/>
      <c r="H25" s="64"/>
    </row>
    <row r="26" spans="1:8" s="35" customFormat="1" ht="32.25" customHeight="1">
      <c r="A26" s="51">
        <v>4</v>
      </c>
      <c r="B26" s="348" t="s">
        <v>146</v>
      </c>
      <c r="C26" s="349"/>
      <c r="D26" s="349"/>
      <c r="E26" s="349"/>
      <c r="F26" s="349"/>
      <c r="G26" s="350"/>
      <c r="H26" s="44"/>
    </row>
    <row r="27" spans="1:8" s="35" customFormat="1" ht="29.25" customHeight="1">
      <c r="A27" s="52">
        <v>5</v>
      </c>
      <c r="B27" s="398" t="s">
        <v>186</v>
      </c>
      <c r="C27" s="399"/>
      <c r="D27" s="399"/>
      <c r="E27" s="399"/>
      <c r="F27" s="399"/>
      <c r="G27" s="400"/>
      <c r="H27" s="44"/>
    </row>
    <row r="28" spans="1:8" s="35" customFormat="1" ht="29.25" customHeight="1" thickBot="1">
      <c r="A28" s="54">
        <v>6</v>
      </c>
      <c r="B28" s="389" t="s">
        <v>187</v>
      </c>
      <c r="C28" s="390"/>
      <c r="D28" s="390"/>
      <c r="E28" s="390"/>
      <c r="F28" s="390"/>
      <c r="G28" s="391"/>
      <c r="H28" s="44"/>
    </row>
    <row r="29" spans="1:8" s="35" customFormat="1">
      <c r="A29" s="43"/>
      <c r="B29" s="43"/>
      <c r="C29" s="43"/>
      <c r="D29" s="43"/>
      <c r="E29" s="43"/>
      <c r="F29" s="43"/>
      <c r="H29" s="44"/>
    </row>
    <row r="30" spans="1:8" ht="15.65" customHeight="1">
      <c r="A30" s="53" t="s">
        <v>90</v>
      </c>
      <c r="B30" s="38"/>
      <c r="C30" s="38"/>
      <c r="D30" s="38"/>
      <c r="E30" s="387"/>
      <c r="F30" s="388"/>
      <c r="H30" s="55"/>
    </row>
    <row r="31" spans="1:8" s="40" customFormat="1" ht="206" customHeight="1">
      <c r="A31" s="392">
        <v>1</v>
      </c>
      <c r="B31" s="384" t="s">
        <v>197</v>
      </c>
      <c r="C31" s="385"/>
      <c r="D31" s="385"/>
      <c r="E31" s="385"/>
      <c r="F31" s="385"/>
      <c r="G31" s="386"/>
      <c r="H31" s="56"/>
    </row>
    <row r="32" spans="1:8" s="40" customFormat="1" ht="210.5" customHeight="1">
      <c r="A32" s="393"/>
      <c r="B32" s="384" t="s">
        <v>198</v>
      </c>
      <c r="C32" s="385"/>
      <c r="D32" s="385"/>
      <c r="E32" s="385"/>
      <c r="F32" s="385"/>
      <c r="G32" s="386"/>
      <c r="H32" s="56"/>
    </row>
    <row r="33" spans="1:8" s="40" customFormat="1" ht="62.25" customHeight="1">
      <c r="A33" s="41">
        <v>2</v>
      </c>
      <c r="B33" s="384" t="s">
        <v>147</v>
      </c>
      <c r="C33" s="385"/>
      <c r="D33" s="385"/>
      <c r="E33" s="385"/>
      <c r="F33" s="385"/>
      <c r="G33" s="386"/>
      <c r="H33" s="56"/>
    </row>
    <row r="34" spans="1:8">
      <c r="A34" s="39"/>
      <c r="B34" s="39"/>
      <c r="C34" s="39"/>
      <c r="D34" s="39"/>
      <c r="E34" s="39"/>
      <c r="F34" s="39"/>
    </row>
    <row r="35" spans="1:8" ht="17.5" customHeight="1">
      <c r="A35" s="33" t="s">
        <v>33</v>
      </c>
      <c r="B35" s="394"/>
      <c r="C35" s="50"/>
      <c r="D35" s="50"/>
      <c r="E35" s="33" t="s">
        <v>34</v>
      </c>
      <c r="F35" s="394"/>
      <c r="G35" s="394"/>
    </row>
    <row r="36" spans="1:8">
      <c r="A36" s="33" t="s">
        <v>35</v>
      </c>
      <c r="B36" s="394"/>
      <c r="C36" s="50"/>
      <c r="D36" s="50"/>
      <c r="E36" s="33" t="s">
        <v>36</v>
      </c>
      <c r="F36" s="394"/>
      <c r="G36" s="394"/>
    </row>
    <row r="37" spans="1:8">
      <c r="A37" s="383"/>
      <c r="B37" s="383"/>
      <c r="C37" s="11"/>
      <c r="D37" s="11"/>
      <c r="E37" s="11"/>
      <c r="F37" s="37"/>
    </row>
  </sheetData>
  <sheetProtection algorithmName="SHA-512" hashValue="MyfuPp46DxqHC18WyLK3j8ouxXIoAS5EyNUJtHbwpAvpduYxTrACKlbM+O+QxJ0A6vIyhY8sJsi0Bs+vTye5ig==" saltValue="BoTFK+w3rqvi7U32UqpGLQ==" spinCount="100000" sheet="1" objects="1" scenarios="1" selectLockedCells="1"/>
  <protectedRanges>
    <protectedRange sqref="F1:F5 D6:F8" name="Range3_1"/>
  </protectedRanges>
  <mergeCells count="40">
    <mergeCell ref="B26:G26"/>
    <mergeCell ref="B24:G24"/>
    <mergeCell ref="B22:G22"/>
    <mergeCell ref="B27:G27"/>
    <mergeCell ref="A37:B37"/>
    <mergeCell ref="B31:G31"/>
    <mergeCell ref="E30:F30"/>
    <mergeCell ref="B33:G33"/>
    <mergeCell ref="B28:G28"/>
    <mergeCell ref="B32:G32"/>
    <mergeCell ref="A31:A32"/>
    <mergeCell ref="F35:G36"/>
    <mergeCell ref="B35:B36"/>
    <mergeCell ref="H11:H13"/>
    <mergeCell ref="A19:C19"/>
    <mergeCell ref="C1:G1"/>
    <mergeCell ref="C5:G5"/>
    <mergeCell ref="C3:G3"/>
    <mergeCell ref="C2:G2"/>
    <mergeCell ref="C6:G6"/>
    <mergeCell ref="C4:G4"/>
    <mergeCell ref="A1:B1"/>
    <mergeCell ref="A2:B2"/>
    <mergeCell ref="A3:B3"/>
    <mergeCell ref="A4:B4"/>
    <mergeCell ref="A5:B5"/>
    <mergeCell ref="A16:G16"/>
    <mergeCell ref="A8:G8"/>
    <mergeCell ref="D9:G9"/>
    <mergeCell ref="A6:B6"/>
    <mergeCell ref="B25:G25"/>
    <mergeCell ref="B23:G23"/>
    <mergeCell ref="A24:A25"/>
    <mergeCell ref="A7:G7"/>
    <mergeCell ref="A9:C9"/>
    <mergeCell ref="D18:G19"/>
    <mergeCell ref="A18:C18"/>
    <mergeCell ref="A14:F14"/>
    <mergeCell ref="A13:F13"/>
    <mergeCell ref="A21:G21"/>
  </mergeCells>
  <phoneticPr fontId="55" type="noConversion"/>
  <conditionalFormatting sqref="B35">
    <cfRule type="containsBlanks" dxfId="4" priority="3">
      <formula>LEN(TRIM(B35))=0</formula>
    </cfRule>
  </conditionalFormatting>
  <conditionalFormatting sqref="C1:C5">
    <cfRule type="containsBlanks" dxfId="3" priority="4">
      <formula>LEN(TRIM(C1))=0</formula>
    </cfRule>
  </conditionalFormatting>
  <conditionalFormatting sqref="F35">
    <cfRule type="containsBlanks" dxfId="2" priority="1">
      <formula>LEN(TRIM(F35))=0</formula>
    </cfRule>
  </conditionalFormatting>
  <conditionalFormatting sqref="F11:G12">
    <cfRule type="containsBlanks" dxfId="1" priority="14">
      <formula>LEN(TRIM(F11))=0</formula>
    </cfRule>
  </conditionalFormatting>
  <pageMargins left="0.23622047244094491" right="0.6692913385826772" top="1.0629921259842521" bottom="0.6692913385826772" header="0.51181102362204722" footer="0.51181102362204722"/>
  <pageSetup paperSize="9" scale="45" fitToWidth="0" fitToHeight="0" orientation="landscape" r:id="rId1"/>
  <headerFooter>
    <oddHeader xml:space="preserve">&amp;L&amp;"Arial,Bold"&amp;12CONFIDENTIAL
&amp;R&amp;G
</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5114E-7F67-4A8E-BBC8-D09644655FAA}">
  <dimension ref="A1:W119"/>
  <sheetViews>
    <sheetView showGridLines="0" zoomScaleNormal="100" zoomScaleSheetLayoutView="85" zoomScalePageLayoutView="130" workbookViewId="0">
      <selection activeCell="C3" sqref="C3:E3"/>
    </sheetView>
  </sheetViews>
  <sheetFormatPr defaultColWidth="4.6328125" defaultRowHeight="10.4" customHeight="1" outlineLevelRow="1"/>
  <cols>
    <col min="1" max="1" width="4.1796875" style="83" customWidth="1"/>
    <col min="2" max="2" width="23.453125" style="141" customWidth="1"/>
    <col min="3" max="3" width="22.6328125" style="106" customWidth="1"/>
    <col min="4" max="4" width="9" style="70" bestFit="1" customWidth="1"/>
    <col min="5" max="5" width="6.81640625" style="72" bestFit="1" customWidth="1"/>
    <col min="6" max="6" width="9.26953125" style="70" bestFit="1" customWidth="1"/>
    <col min="7" max="7" width="6.81640625" style="72" bestFit="1" customWidth="1"/>
    <col min="8" max="8" width="9.26953125" style="70" bestFit="1" customWidth="1"/>
    <col min="9" max="9" width="6.81640625" style="72" bestFit="1" customWidth="1"/>
    <col min="10" max="10" width="9.26953125" style="70" bestFit="1" customWidth="1"/>
    <col min="11" max="11" width="6.81640625" style="72" bestFit="1" customWidth="1"/>
    <col min="12" max="12" width="9.26953125" style="70" bestFit="1" customWidth="1"/>
    <col min="13" max="13" width="6.81640625" style="72" bestFit="1" customWidth="1"/>
    <col min="14" max="14" width="9.26953125" style="70" bestFit="1" customWidth="1"/>
    <col min="15" max="15" width="27.36328125" style="70" customWidth="1"/>
    <col min="16" max="16" width="45.36328125" style="70" hidden="1" customWidth="1"/>
    <col min="17" max="16384" width="4.6328125" style="70"/>
  </cols>
  <sheetData>
    <row r="1" spans="1:23" ht="72" customHeight="1">
      <c r="A1" s="454" t="s">
        <v>206</v>
      </c>
      <c r="B1" s="454"/>
      <c r="C1" s="454"/>
      <c r="D1" s="454"/>
      <c r="E1" s="454"/>
      <c r="F1" s="454"/>
      <c r="G1" s="454"/>
      <c r="H1" s="454"/>
      <c r="I1" s="454"/>
      <c r="J1" s="454"/>
      <c r="K1" s="67"/>
      <c r="L1" s="455"/>
      <c r="M1" s="456"/>
      <c r="N1" s="456"/>
      <c r="O1" s="68" t="s">
        <v>207</v>
      </c>
      <c r="P1" s="69"/>
      <c r="Q1" s="69"/>
      <c r="R1" s="69"/>
      <c r="S1" s="69"/>
      <c r="T1" s="69"/>
    </row>
    <row r="2" spans="1:23" ht="14.15" customHeight="1">
      <c r="A2" s="457" t="s">
        <v>208</v>
      </c>
      <c r="B2" s="457"/>
      <c r="C2" s="458" t="s">
        <v>209</v>
      </c>
      <c r="D2" s="458"/>
      <c r="E2" s="458"/>
      <c r="G2" s="459" t="s">
        <v>210</v>
      </c>
      <c r="H2" s="459"/>
      <c r="K2" s="73"/>
      <c r="L2" s="71" t="s">
        <v>211</v>
      </c>
      <c r="M2" s="460" t="s">
        <v>211</v>
      </c>
      <c r="N2" s="460"/>
    </row>
    <row r="3" spans="1:23" ht="14.15" customHeight="1">
      <c r="A3" s="403" t="s">
        <v>212</v>
      </c>
      <c r="B3" s="403"/>
      <c r="C3" s="447"/>
      <c r="D3" s="447"/>
      <c r="E3" s="447"/>
      <c r="G3" s="448" t="s">
        <v>213</v>
      </c>
      <c r="H3" s="448"/>
      <c r="I3" s="448"/>
      <c r="J3" s="448"/>
      <c r="K3" s="448"/>
      <c r="L3" s="74" t="s">
        <v>214</v>
      </c>
      <c r="M3" s="448" t="s">
        <v>215</v>
      </c>
      <c r="N3" s="450"/>
    </row>
    <row r="4" spans="1:23" ht="14.15" customHeight="1">
      <c r="A4" s="403" t="s">
        <v>216</v>
      </c>
      <c r="B4" s="403"/>
      <c r="C4" s="447"/>
      <c r="D4" s="447"/>
      <c r="E4" s="447"/>
      <c r="G4" s="448"/>
      <c r="H4" s="448"/>
      <c r="I4" s="448"/>
      <c r="J4" s="448"/>
      <c r="K4" s="448"/>
      <c r="L4" s="74" t="s">
        <v>217</v>
      </c>
      <c r="M4" s="450" t="s">
        <v>394</v>
      </c>
      <c r="N4" s="450"/>
    </row>
    <row r="5" spans="1:23" ht="14.15" customHeight="1">
      <c r="A5" s="451" t="s">
        <v>218</v>
      </c>
      <c r="B5" s="451"/>
      <c r="C5" s="452" t="s">
        <v>219</v>
      </c>
      <c r="D5" s="452"/>
      <c r="E5" s="452"/>
      <c r="F5" s="75"/>
      <c r="G5" s="449"/>
      <c r="H5" s="449"/>
      <c r="I5" s="449"/>
      <c r="J5" s="449"/>
      <c r="K5" s="449"/>
      <c r="L5" s="76"/>
      <c r="M5" s="453" t="str">
        <f>"Bidder 1 to 5 of "&amp;TEXT(IF(COUNTA('[4]Bidder 6-10'!E11:E37,'[4]Bidder 6-10'!G11:G37,'[4]Bidder 6-10'!I11:I37,'[4]Bidder 6-10'!K11:K37,'[4]Bidder 6-10'!M11:M37)+COUNTA('[4]Bidder 6-10'!E39:E110,'[4]Bidder 6-10'!G39:G110,'[4]Bidder 6-10'!I39:I110,'[4]Bidder 6-10'!K39:K110,'[4]Bidder 6-10'!M39:M110)&gt;0,"10","5"),"0")</f>
        <v>Bidder 1 to 5 of 5</v>
      </c>
      <c r="N5" s="453"/>
      <c r="O5" s="443" t="s">
        <v>220</v>
      </c>
      <c r="P5" s="77"/>
      <c r="Q5" s="78"/>
      <c r="R5" s="78"/>
      <c r="S5" s="78"/>
      <c r="T5" s="78"/>
      <c r="U5" s="78"/>
      <c r="V5" s="78"/>
      <c r="W5" s="78"/>
    </row>
    <row r="6" spans="1:23" s="82" customFormat="1" ht="27.75" customHeight="1">
      <c r="A6" s="79"/>
      <c r="B6" s="80"/>
      <c r="C6" s="81"/>
      <c r="D6" s="80"/>
      <c r="E6" s="444" t="s">
        <v>221</v>
      </c>
      <c r="F6" s="445"/>
      <c r="G6" s="444" t="s">
        <v>222</v>
      </c>
      <c r="H6" s="445"/>
      <c r="I6" s="444" t="s">
        <v>223</v>
      </c>
      <c r="J6" s="445"/>
      <c r="K6" s="444" t="s">
        <v>224</v>
      </c>
      <c r="L6" s="445"/>
      <c r="M6" s="444" t="s">
        <v>225</v>
      </c>
      <c r="N6" s="446"/>
      <c r="O6" s="443"/>
      <c r="P6" s="77"/>
      <c r="Q6" s="78"/>
      <c r="R6" s="78"/>
      <c r="S6" s="78"/>
      <c r="T6" s="78"/>
      <c r="U6" s="78"/>
      <c r="V6" s="78"/>
      <c r="W6" s="78"/>
    </row>
    <row r="7" spans="1:23" ht="9.75" customHeight="1">
      <c r="B7" s="437" t="s">
        <v>226</v>
      </c>
      <c r="C7" s="438"/>
      <c r="D7" s="84" t="s">
        <v>227</v>
      </c>
      <c r="E7" s="85" t="s">
        <v>228</v>
      </c>
      <c r="F7" s="86" t="s">
        <v>229</v>
      </c>
      <c r="G7" s="85" t="s">
        <v>228</v>
      </c>
      <c r="H7" s="86" t="s">
        <v>229</v>
      </c>
      <c r="I7" s="85" t="s">
        <v>228</v>
      </c>
      <c r="J7" s="86" t="s">
        <v>229</v>
      </c>
      <c r="K7" s="85" t="s">
        <v>228</v>
      </c>
      <c r="L7" s="86" t="s">
        <v>229</v>
      </c>
      <c r="M7" s="85" t="s">
        <v>228</v>
      </c>
      <c r="N7" s="83" t="s">
        <v>229</v>
      </c>
    </row>
    <row r="8" spans="1:23" ht="10.4" customHeight="1">
      <c r="B8" s="439" t="s">
        <v>230</v>
      </c>
      <c r="C8" s="440"/>
      <c r="D8" s="87" t="s">
        <v>231</v>
      </c>
      <c r="E8" s="85" t="s">
        <v>232</v>
      </c>
      <c r="F8" s="86" t="s">
        <v>233</v>
      </c>
      <c r="G8" s="85" t="s">
        <v>232</v>
      </c>
      <c r="H8" s="86" t="s">
        <v>233</v>
      </c>
      <c r="I8" s="85" t="s">
        <v>232</v>
      </c>
      <c r="J8" s="86" t="s">
        <v>233</v>
      </c>
      <c r="K8" s="85" t="s">
        <v>232</v>
      </c>
      <c r="L8" s="86" t="s">
        <v>233</v>
      </c>
      <c r="M8" s="85" t="s">
        <v>232</v>
      </c>
      <c r="N8" s="83" t="s">
        <v>233</v>
      </c>
    </row>
    <row r="9" spans="1:23" ht="10">
      <c r="A9" s="88"/>
      <c r="B9" s="441"/>
      <c r="C9" s="442"/>
      <c r="D9" s="89" t="s">
        <v>234</v>
      </c>
      <c r="E9" s="90" t="s">
        <v>235</v>
      </c>
      <c r="F9" s="91" t="s">
        <v>236</v>
      </c>
      <c r="G9" s="90" t="s">
        <v>235</v>
      </c>
      <c r="H9" s="91" t="s">
        <v>236</v>
      </c>
      <c r="I9" s="90" t="s">
        <v>235</v>
      </c>
      <c r="J9" s="91" t="s">
        <v>236</v>
      </c>
      <c r="K9" s="90" t="s">
        <v>235</v>
      </c>
      <c r="L9" s="91" t="s">
        <v>236</v>
      </c>
      <c r="M9" s="90" t="s">
        <v>235</v>
      </c>
      <c r="N9" s="88" t="s">
        <v>236</v>
      </c>
    </row>
    <row r="10" spans="1:23" s="93" customFormat="1" ht="12.75" customHeight="1">
      <c r="A10" s="92" t="s">
        <v>237</v>
      </c>
      <c r="B10" s="425" t="s">
        <v>238</v>
      </c>
      <c r="C10" s="426"/>
      <c r="D10" s="426"/>
      <c r="E10" s="426"/>
      <c r="F10" s="426"/>
      <c r="G10" s="426"/>
      <c r="H10" s="426"/>
      <c r="I10" s="426"/>
      <c r="J10" s="426"/>
      <c r="K10" s="426"/>
      <c r="L10" s="426"/>
      <c r="M10" s="426"/>
      <c r="N10" s="426"/>
      <c r="P10" s="94" t="str">
        <f>IF(ISBLANK(B10),A10,B10)</f>
        <v>Assessment of technical-methodological design</v>
      </c>
    </row>
    <row r="11" spans="1:23" ht="10.5">
      <c r="A11" s="95" t="s">
        <v>239</v>
      </c>
      <c r="B11" s="427" t="s">
        <v>240</v>
      </c>
      <c r="C11" s="428"/>
      <c r="D11" s="96"/>
      <c r="E11" s="97"/>
      <c r="F11" s="98"/>
      <c r="G11" s="99"/>
      <c r="H11" s="98"/>
      <c r="I11" s="99"/>
      <c r="J11" s="98"/>
      <c r="K11" s="99"/>
      <c r="L11" s="98"/>
      <c r="M11" s="99"/>
      <c r="N11" s="100"/>
      <c r="P11" s="94" t="str">
        <f t="shared" ref="P11:P74" si="0">IF(ISBLANK(B11),A11,B11)</f>
        <v>Strategy</v>
      </c>
    </row>
    <row r="12" spans="1:23" ht="22.5" customHeight="1">
      <c r="A12" s="101" t="s">
        <v>241</v>
      </c>
      <c r="B12" s="421" t="s">
        <v>242</v>
      </c>
      <c r="C12" s="422"/>
      <c r="D12" s="102">
        <v>0.03</v>
      </c>
      <c r="E12" s="103"/>
      <c r="F12" s="104">
        <f>$D12*E12*100</f>
        <v>0</v>
      </c>
      <c r="G12" s="103"/>
      <c r="H12" s="104">
        <f>$D12*G12*100</f>
        <v>0</v>
      </c>
      <c r="I12" s="103"/>
      <c r="J12" s="104">
        <f>$D12*I12*100</f>
        <v>0</v>
      </c>
      <c r="K12" s="103"/>
      <c r="L12" s="104">
        <f>$D12*K12*100</f>
        <v>0</v>
      </c>
      <c r="M12" s="103"/>
      <c r="N12" s="105">
        <f>$D12*M12*100</f>
        <v>0</v>
      </c>
      <c r="P12" s="106" t="str">
        <f t="shared" si="0"/>
        <v>Interpretation of the objectives in the ToRs, critical examination of tasks</v>
      </c>
    </row>
    <row r="13" spans="1:23" ht="22.5" customHeight="1">
      <c r="A13" s="107" t="s">
        <v>243</v>
      </c>
      <c r="B13" s="435" t="s">
        <v>244</v>
      </c>
      <c r="C13" s="436"/>
      <c r="D13" s="108">
        <v>0.05</v>
      </c>
      <c r="E13" s="109"/>
      <c r="F13" s="110">
        <f>$D13*E13*100</f>
        <v>0</v>
      </c>
      <c r="G13" s="109"/>
      <c r="H13" s="110">
        <f>$D13*G13*100</f>
        <v>0</v>
      </c>
      <c r="I13" s="109"/>
      <c r="J13" s="110">
        <f>$D13*I13*100</f>
        <v>0</v>
      </c>
      <c r="K13" s="109"/>
      <c r="L13" s="110">
        <f>$D13*K13*100</f>
        <v>0</v>
      </c>
      <c r="M13" s="109"/>
      <c r="N13" s="111">
        <f>$D13*M13*100</f>
        <v>0</v>
      </c>
      <c r="P13" s="106" t="str">
        <f t="shared" si="0"/>
        <v>Description and justification of the contractor's strategy for delivering the services put out to tender.</v>
      </c>
    </row>
    <row r="14" spans="1:23" s="93" customFormat="1" ht="11.25" customHeight="1">
      <c r="A14" s="411" t="s">
        <v>245</v>
      </c>
      <c r="B14" s="411"/>
      <c r="C14" s="412"/>
      <c r="D14" s="112">
        <f>SUM(D12:D13)</f>
        <v>0.08</v>
      </c>
      <c r="E14" s="113"/>
      <c r="F14" s="114">
        <f>SUM(F12:F13)</f>
        <v>0</v>
      </c>
      <c r="G14" s="113"/>
      <c r="H14" s="114">
        <f>SUM(H12:H13)</f>
        <v>0</v>
      </c>
      <c r="I14" s="113"/>
      <c r="J14" s="114">
        <f>SUM(J12:J13)</f>
        <v>0</v>
      </c>
      <c r="K14" s="113"/>
      <c r="L14" s="114">
        <f>SUM(L12:L13)</f>
        <v>0</v>
      </c>
      <c r="M14" s="113"/>
      <c r="N14" s="115">
        <f>SUM(N12:N13)</f>
        <v>0</v>
      </c>
      <c r="P14" s="94" t="str">
        <f t="shared" si="0"/>
        <v>Interim total 1.1</v>
      </c>
    </row>
    <row r="15" spans="1:23" ht="10.5">
      <c r="A15" s="95" t="s">
        <v>246</v>
      </c>
      <c r="B15" s="427" t="s">
        <v>247</v>
      </c>
      <c r="C15" s="428"/>
      <c r="D15" s="96"/>
      <c r="E15" s="97"/>
      <c r="F15" s="116"/>
      <c r="G15" s="97"/>
      <c r="H15" s="116"/>
      <c r="I15" s="97"/>
      <c r="J15" s="116"/>
      <c r="K15" s="97"/>
      <c r="L15" s="116"/>
      <c r="M15" s="97"/>
      <c r="N15" s="117"/>
      <c r="P15" s="94" t="str">
        <f t="shared" si="0"/>
        <v>Cooperation</v>
      </c>
    </row>
    <row r="16" spans="1:23" ht="22.5" customHeight="1">
      <c r="A16" s="101" t="s">
        <v>248</v>
      </c>
      <c r="B16" s="421" t="s">
        <v>249</v>
      </c>
      <c r="C16" s="422"/>
      <c r="D16" s="102">
        <v>0.02</v>
      </c>
      <c r="E16" s="103"/>
      <c r="F16" s="104">
        <f>$D16*E16*100</f>
        <v>0</v>
      </c>
      <c r="G16" s="103"/>
      <c r="H16" s="104">
        <f>$D16*G16*100</f>
        <v>0</v>
      </c>
      <c r="I16" s="103"/>
      <c r="J16" s="104">
        <f>$D16*I16*100</f>
        <v>0</v>
      </c>
      <c r="K16" s="103"/>
      <c r="L16" s="104">
        <f>$D16*K16*100</f>
        <v>0</v>
      </c>
      <c r="M16" s="103"/>
      <c r="N16" s="105">
        <f>$D16*M16*100</f>
        <v>0</v>
      </c>
      <c r="P16" s="106" t="str">
        <f t="shared" si="0"/>
        <v>Presentation and interaction between the relevant actors in the contractor's area of responsibility</v>
      </c>
    </row>
    <row r="17" spans="1:16" ht="22.5" customHeight="1">
      <c r="A17" s="101" t="s">
        <v>250</v>
      </c>
      <c r="B17" s="435" t="s">
        <v>251</v>
      </c>
      <c r="C17" s="436"/>
      <c r="D17" s="102">
        <v>0.03</v>
      </c>
      <c r="E17" s="103"/>
      <c r="F17" s="110">
        <f>$D17*E17*100</f>
        <v>0</v>
      </c>
      <c r="G17" s="103"/>
      <c r="H17" s="110">
        <f>$D17*G17*100</f>
        <v>0</v>
      </c>
      <c r="I17" s="103"/>
      <c r="J17" s="110">
        <f>$D17*I17*100</f>
        <v>0</v>
      </c>
      <c r="K17" s="103"/>
      <c r="L17" s="110">
        <f>$D17*K17*100</f>
        <v>0</v>
      </c>
      <c r="M17" s="103"/>
      <c r="N17" s="111">
        <f>$D17*M17*100</f>
        <v>0</v>
      </c>
      <c r="P17" s="106" t="str">
        <f t="shared" si="0"/>
        <v>Strategy for establishing cooperation and then cooperating with the relevant actors</v>
      </c>
    </row>
    <row r="18" spans="1:16" s="93" customFormat="1" ht="11.25" customHeight="1">
      <c r="A18" s="411" t="s">
        <v>252</v>
      </c>
      <c r="B18" s="411"/>
      <c r="C18" s="412"/>
      <c r="D18" s="112">
        <f>SUM(D16:D17)</f>
        <v>0.05</v>
      </c>
      <c r="E18" s="113"/>
      <c r="F18" s="114">
        <f>SUM(F16:F17)</f>
        <v>0</v>
      </c>
      <c r="G18" s="113"/>
      <c r="H18" s="114">
        <f>SUM(H16:H17)</f>
        <v>0</v>
      </c>
      <c r="I18" s="113"/>
      <c r="J18" s="114">
        <f>SUM(J16:J17)</f>
        <v>0</v>
      </c>
      <c r="K18" s="113"/>
      <c r="L18" s="114">
        <f>SUM(L16:L17)</f>
        <v>0</v>
      </c>
      <c r="M18" s="113"/>
      <c r="N18" s="115">
        <f>SUM(N16:N17)</f>
        <v>0</v>
      </c>
      <c r="P18" s="94" t="str">
        <f t="shared" si="0"/>
        <v>Interim total 1.2</v>
      </c>
    </row>
    <row r="19" spans="1:16" ht="10.5">
      <c r="A19" s="95" t="s">
        <v>253</v>
      </c>
      <c r="B19" s="427" t="s">
        <v>254</v>
      </c>
      <c r="C19" s="428"/>
      <c r="D19" s="96"/>
      <c r="E19" s="97"/>
      <c r="F19" s="116"/>
      <c r="G19" s="97"/>
      <c r="H19" s="116"/>
      <c r="I19" s="97"/>
      <c r="J19" s="116"/>
      <c r="K19" s="97"/>
      <c r="L19" s="116"/>
      <c r="M19" s="97"/>
      <c r="N19" s="117"/>
      <c r="P19" s="94" t="str">
        <f t="shared" si="0"/>
        <v>Steering structure</v>
      </c>
    </row>
    <row r="20" spans="1:16" ht="22.5" customHeight="1">
      <c r="A20" s="101" t="s">
        <v>255</v>
      </c>
      <c r="B20" s="421" t="s">
        <v>256</v>
      </c>
      <c r="C20" s="422"/>
      <c r="D20" s="102">
        <v>0.02</v>
      </c>
      <c r="E20" s="103"/>
      <c r="F20" s="104">
        <f>$D20*E20*100</f>
        <v>0</v>
      </c>
      <c r="G20" s="103"/>
      <c r="H20" s="104">
        <f>$D20*G20*100</f>
        <v>0</v>
      </c>
      <c r="I20" s="103"/>
      <c r="J20" s="104">
        <f>$D20*I20*100</f>
        <v>0</v>
      </c>
      <c r="K20" s="103"/>
      <c r="L20" s="104">
        <f>$D20*K20*100</f>
        <v>0</v>
      </c>
      <c r="M20" s="103"/>
      <c r="N20" s="105">
        <f>$D20*M20*100</f>
        <v>0</v>
      </c>
      <c r="P20" s="106" t="str">
        <f t="shared" si="0"/>
        <v>Approach and procedure for steering the measures with the project partners</v>
      </c>
    </row>
    <row r="21" spans="1:16" ht="22.5" customHeight="1">
      <c r="A21" s="101" t="s">
        <v>257</v>
      </c>
      <c r="B21" s="435" t="s">
        <v>258</v>
      </c>
      <c r="C21" s="436"/>
      <c r="D21" s="102">
        <v>0.02</v>
      </c>
      <c r="E21" s="103"/>
      <c r="F21" s="110">
        <f>$D21*E21*100</f>
        <v>0</v>
      </c>
      <c r="G21" s="103"/>
      <c r="H21" s="110">
        <f>$D21*G21*100</f>
        <v>0</v>
      </c>
      <c r="I21" s="103"/>
      <c r="J21" s="110">
        <f>$D21*I21*100</f>
        <v>0</v>
      </c>
      <c r="K21" s="103"/>
      <c r="L21" s="110">
        <f>$D21*K21*100</f>
        <v>0</v>
      </c>
      <c r="M21" s="103"/>
      <c r="N21" s="111">
        <f>$D21*M21*100</f>
        <v>0</v>
      </c>
      <c r="P21" s="106" t="str">
        <f t="shared" si="0"/>
        <v>Description of contractor's contribution to results monitoring and the associated challenges</v>
      </c>
    </row>
    <row r="22" spans="1:16" s="93" customFormat="1" ht="11.25" customHeight="1">
      <c r="A22" s="411" t="s">
        <v>259</v>
      </c>
      <c r="B22" s="411"/>
      <c r="C22" s="412"/>
      <c r="D22" s="112">
        <f>SUM(D20:D21)</f>
        <v>0.04</v>
      </c>
      <c r="E22" s="113"/>
      <c r="F22" s="114">
        <f>SUM(F20:F21)</f>
        <v>0</v>
      </c>
      <c r="G22" s="113"/>
      <c r="H22" s="114">
        <f>SUM(H20:H21)</f>
        <v>0</v>
      </c>
      <c r="I22" s="113"/>
      <c r="J22" s="114">
        <f>SUM(J20:J21)</f>
        <v>0</v>
      </c>
      <c r="K22" s="113"/>
      <c r="L22" s="114">
        <f>SUM(L20:L21)</f>
        <v>0</v>
      </c>
      <c r="M22" s="113"/>
      <c r="N22" s="115">
        <f>SUM(N20:N21)</f>
        <v>0</v>
      </c>
      <c r="P22" s="94" t="str">
        <f t="shared" si="0"/>
        <v>Interim total 1.3</v>
      </c>
    </row>
    <row r="23" spans="1:16" ht="10.5">
      <c r="A23" s="95" t="s">
        <v>260</v>
      </c>
      <c r="B23" s="427" t="s">
        <v>261</v>
      </c>
      <c r="C23" s="428"/>
      <c r="D23" s="96"/>
      <c r="E23" s="97"/>
      <c r="F23" s="116"/>
      <c r="G23" s="97"/>
      <c r="H23" s="116"/>
      <c r="I23" s="97"/>
      <c r="J23" s="116"/>
      <c r="K23" s="97"/>
      <c r="L23" s="116"/>
      <c r="M23" s="97"/>
      <c r="N23" s="117"/>
      <c r="P23" s="94" t="str">
        <f t="shared" si="0"/>
        <v>Processes</v>
      </c>
    </row>
    <row r="24" spans="1:16" ht="22.5" customHeight="1">
      <c r="A24" s="101" t="s">
        <v>262</v>
      </c>
      <c r="B24" s="421" t="s">
        <v>263</v>
      </c>
      <c r="C24" s="422"/>
      <c r="D24" s="102">
        <v>0.04</v>
      </c>
      <c r="E24" s="103"/>
      <c r="F24" s="104">
        <f>$D24*E24*100</f>
        <v>0</v>
      </c>
      <c r="G24" s="103"/>
      <c r="H24" s="104">
        <f>$D24*G24*100</f>
        <v>0</v>
      </c>
      <c r="I24" s="103"/>
      <c r="J24" s="104">
        <f>$D24*I24*100</f>
        <v>0</v>
      </c>
      <c r="K24" s="103"/>
      <c r="L24" s="104">
        <f>$D24*K24*100</f>
        <v>0</v>
      </c>
      <c r="M24" s="103"/>
      <c r="N24" s="105">
        <f>$D24*M24*100</f>
        <v>0</v>
      </c>
      <c r="P24" s="106" t="str">
        <f t="shared" si="0"/>
        <v>Presentation and explanation of the implementation plan: work steps, milestones, schedule</v>
      </c>
    </row>
    <row r="25" spans="1:16" ht="11.25" customHeight="1">
      <c r="A25" s="101" t="s">
        <v>264</v>
      </c>
      <c r="B25" s="435" t="s">
        <v>265</v>
      </c>
      <c r="C25" s="436"/>
      <c r="D25" s="102">
        <v>0.02</v>
      </c>
      <c r="E25" s="103"/>
      <c r="F25" s="110">
        <f>$D25*E25*100</f>
        <v>0</v>
      </c>
      <c r="G25" s="103"/>
      <c r="H25" s="110">
        <f>$D25*G25*100</f>
        <v>0</v>
      </c>
      <c r="I25" s="103"/>
      <c r="J25" s="110">
        <f>$D25*I25*100</f>
        <v>0</v>
      </c>
      <c r="K25" s="103"/>
      <c r="L25" s="110">
        <f>$D25*K25*100</f>
        <v>0</v>
      </c>
      <c r="M25" s="103"/>
      <c r="N25" s="111">
        <f>$D25*M25*100</f>
        <v>0</v>
      </c>
      <c r="P25" s="106" t="str">
        <f t="shared" si="0"/>
        <v>Presentation and explanation of the integration of the partner contributions</v>
      </c>
    </row>
    <row r="26" spans="1:16" s="93" customFormat="1" ht="11.25" customHeight="1">
      <c r="A26" s="411" t="s">
        <v>266</v>
      </c>
      <c r="B26" s="411"/>
      <c r="C26" s="412"/>
      <c r="D26" s="112">
        <f>SUM(D24:D25)</f>
        <v>0.06</v>
      </c>
      <c r="E26" s="113"/>
      <c r="F26" s="114">
        <f>SUM(F24:F25)</f>
        <v>0</v>
      </c>
      <c r="G26" s="113"/>
      <c r="H26" s="114">
        <f>SUM(H24:H25)</f>
        <v>0</v>
      </c>
      <c r="I26" s="113"/>
      <c r="J26" s="114">
        <f>SUM(J24:J25)</f>
        <v>0</v>
      </c>
      <c r="K26" s="113"/>
      <c r="L26" s="114">
        <f>SUM(L24:L25)</f>
        <v>0</v>
      </c>
      <c r="M26" s="113"/>
      <c r="N26" s="115">
        <f>SUM(N24:N25)</f>
        <v>0</v>
      </c>
      <c r="P26" s="94" t="str">
        <f t="shared" si="0"/>
        <v>Interim total 1.4</v>
      </c>
    </row>
    <row r="27" spans="1:16" ht="10.5">
      <c r="A27" s="95" t="s">
        <v>267</v>
      </c>
      <c r="B27" s="427" t="s">
        <v>268</v>
      </c>
      <c r="C27" s="428"/>
      <c r="D27" s="96"/>
      <c r="E27" s="97"/>
      <c r="F27" s="116"/>
      <c r="G27" s="97"/>
      <c r="H27" s="116"/>
      <c r="I27" s="97"/>
      <c r="J27" s="116"/>
      <c r="K27" s="97"/>
      <c r="L27" s="116"/>
      <c r="M27" s="97"/>
      <c r="N27" s="117"/>
      <c r="P27" s="94" t="str">
        <f t="shared" si="0"/>
        <v>Learning and innovation</v>
      </c>
    </row>
    <row r="28" spans="1:16" ht="22.5" customHeight="1">
      <c r="A28" s="101" t="s">
        <v>269</v>
      </c>
      <c r="B28" s="421" t="s">
        <v>270</v>
      </c>
      <c r="C28" s="422"/>
      <c r="D28" s="102">
        <v>0.02</v>
      </c>
      <c r="E28" s="103"/>
      <c r="F28" s="104">
        <f>$D28*E28*100</f>
        <v>0</v>
      </c>
      <c r="G28" s="103"/>
      <c r="H28" s="104">
        <f>$D28*G28*100</f>
        <v>0</v>
      </c>
      <c r="I28" s="103"/>
      <c r="J28" s="104">
        <f>$D28*I28*100</f>
        <v>0</v>
      </c>
      <c r="K28" s="103"/>
      <c r="L28" s="104">
        <f>$D28*K28*100</f>
        <v>0</v>
      </c>
      <c r="M28" s="103"/>
      <c r="N28" s="105">
        <f>$D28*M28*100</f>
        <v>0</v>
      </c>
      <c r="P28" s="106" t="str">
        <f t="shared" si="0"/>
        <v>Contractor's contribution to knowledge management at the partner and at GIZ</v>
      </c>
    </row>
    <row r="29" spans="1:16" ht="22.5" customHeight="1">
      <c r="A29" s="101" t="s">
        <v>271</v>
      </c>
      <c r="B29" s="435" t="s">
        <v>272</v>
      </c>
      <c r="C29" s="436"/>
      <c r="D29" s="102">
        <v>0.02</v>
      </c>
      <c r="E29" s="103"/>
      <c r="F29" s="110">
        <f>$D29*E29*100</f>
        <v>0</v>
      </c>
      <c r="G29" s="103"/>
      <c r="H29" s="110">
        <f>$D29*G29*100</f>
        <v>0</v>
      </c>
      <c r="I29" s="103"/>
      <c r="J29" s="110">
        <f>$D29*I29*100</f>
        <v>0</v>
      </c>
      <c r="K29" s="103"/>
      <c r="L29" s="110">
        <f>$D29*K29*100</f>
        <v>0</v>
      </c>
      <c r="M29" s="103"/>
      <c r="N29" s="111">
        <f>$D29*M29*100</f>
        <v>0</v>
      </c>
      <c r="P29" s="106" t="str">
        <f t="shared" si="0"/>
        <v>Presentation and explanation of the measures undertaken by the contractor to promote scaling-up effects</v>
      </c>
    </row>
    <row r="30" spans="1:16" s="93" customFormat="1" ht="11.25" customHeight="1">
      <c r="A30" s="411" t="s">
        <v>273</v>
      </c>
      <c r="B30" s="411"/>
      <c r="C30" s="412"/>
      <c r="D30" s="112">
        <f>SUM(D28:D29)</f>
        <v>0.04</v>
      </c>
      <c r="E30" s="113"/>
      <c r="F30" s="114">
        <f>SUM(F28:F29)</f>
        <v>0</v>
      </c>
      <c r="G30" s="113"/>
      <c r="H30" s="114">
        <f>SUM(H28:H29)</f>
        <v>0</v>
      </c>
      <c r="I30" s="113"/>
      <c r="J30" s="114">
        <f>SUM(J28:J29)</f>
        <v>0</v>
      </c>
      <c r="K30" s="113"/>
      <c r="L30" s="114">
        <f>SUM(L28:L29)</f>
        <v>0</v>
      </c>
      <c r="M30" s="113"/>
      <c r="N30" s="115">
        <f>SUM(N28:N29)</f>
        <v>0</v>
      </c>
      <c r="P30" s="94" t="str">
        <f t="shared" si="0"/>
        <v>Interim total 1.5</v>
      </c>
    </row>
    <row r="31" spans="1:16" ht="10.5">
      <c r="A31" s="95" t="s">
        <v>274</v>
      </c>
      <c r="B31" s="427" t="s">
        <v>275</v>
      </c>
      <c r="C31" s="428"/>
      <c r="D31" s="96"/>
      <c r="E31" s="97"/>
      <c r="F31" s="116"/>
      <c r="G31" s="97"/>
      <c r="H31" s="116"/>
      <c r="I31" s="97"/>
      <c r="J31" s="116"/>
      <c r="K31" s="97"/>
      <c r="L31" s="116"/>
      <c r="M31" s="97"/>
      <c r="N31" s="117"/>
      <c r="P31" s="94" t="str">
        <f t="shared" si="0"/>
        <v>Project management of the contractor</v>
      </c>
    </row>
    <row r="32" spans="1:16" ht="11.25" customHeight="1">
      <c r="A32" s="101" t="s">
        <v>276</v>
      </c>
      <c r="B32" s="421" t="s">
        <v>277</v>
      </c>
      <c r="C32" s="422"/>
      <c r="D32" s="102">
        <v>0.05</v>
      </c>
      <c r="E32" s="103"/>
      <c r="F32" s="104">
        <f>$D32*E32*100</f>
        <v>0</v>
      </c>
      <c r="G32" s="103"/>
      <c r="H32" s="104">
        <f>$D32*G32*100</f>
        <v>0</v>
      </c>
      <c r="I32" s="103"/>
      <c r="J32" s="104">
        <f>$D32*I32*100</f>
        <v>0</v>
      </c>
      <c r="K32" s="103"/>
      <c r="L32" s="104">
        <f>$D32*K32*100</f>
        <v>0</v>
      </c>
      <c r="M32" s="103"/>
      <c r="N32" s="105">
        <f>$D32*M32*100</f>
        <v>0</v>
      </c>
      <c r="P32" s="106" t="str">
        <f t="shared" si="0"/>
        <v>Approach and procedure for coordination with/in GIZ project</v>
      </c>
    </row>
    <row r="33" spans="1:16" ht="22.5" customHeight="1">
      <c r="A33" s="101" t="s">
        <v>278</v>
      </c>
      <c r="B33" s="429" t="s">
        <v>279</v>
      </c>
      <c r="C33" s="430"/>
      <c r="D33" s="102">
        <v>0.05</v>
      </c>
      <c r="E33" s="103"/>
      <c r="F33" s="104">
        <f>$D33*E33*100</f>
        <v>0</v>
      </c>
      <c r="G33" s="103"/>
      <c r="H33" s="104">
        <f>$D33*G33*100</f>
        <v>0</v>
      </c>
      <c r="I33" s="103"/>
      <c r="J33" s="104">
        <f>$D33*I33*100</f>
        <v>0</v>
      </c>
      <c r="K33" s="103"/>
      <c r="L33" s="104">
        <f>$D33*K33*100</f>
        <v>0</v>
      </c>
      <c r="M33" s="103"/>
      <c r="N33" s="105">
        <f>$D33*M33*100</f>
        <v>0</v>
      </c>
      <c r="P33" s="106" t="str">
        <f t="shared" si="0"/>
        <v>Personnel assignment plan (who, when, what work steps) incl. explanation and specification of expert months</v>
      </c>
    </row>
    <row r="34" spans="1:16" ht="22.5" customHeight="1">
      <c r="A34" s="101" t="s">
        <v>280</v>
      </c>
      <c r="B34" s="431" t="s">
        <v>281</v>
      </c>
      <c r="C34" s="432"/>
      <c r="D34" s="102">
        <v>0.03</v>
      </c>
      <c r="E34" s="103"/>
      <c r="F34" s="110">
        <f>$D34*E34*100</f>
        <v>0</v>
      </c>
      <c r="G34" s="103"/>
      <c r="H34" s="110">
        <f>$D34*G34*100</f>
        <v>0</v>
      </c>
      <c r="I34" s="103"/>
      <c r="J34" s="110">
        <f>$D34*I34*100</f>
        <v>0</v>
      </c>
      <c r="K34" s="103"/>
      <c r="L34" s="110">
        <f>$D34*K34*100</f>
        <v>0</v>
      </c>
      <c r="M34" s="103"/>
      <c r="N34" s="111">
        <f>$D34*M34*100</f>
        <v>0</v>
      </c>
      <c r="P34" s="106" t="str">
        <f t="shared" si="0"/>
        <v>Contractor's backstopping strategy (incl. CVs of the technical and administrative backstopper)</v>
      </c>
    </row>
    <row r="35" spans="1:16" s="93" customFormat="1" ht="11.25" customHeight="1">
      <c r="A35" s="411" t="s">
        <v>282</v>
      </c>
      <c r="B35" s="411"/>
      <c r="C35" s="412"/>
      <c r="D35" s="112">
        <f>SUM(D32:D34)</f>
        <v>0.13</v>
      </c>
      <c r="E35" s="113"/>
      <c r="F35" s="114">
        <f>SUM(F32:F34)</f>
        <v>0</v>
      </c>
      <c r="G35" s="113"/>
      <c r="H35" s="114">
        <f>SUM(H32:H34)</f>
        <v>0</v>
      </c>
      <c r="I35" s="113"/>
      <c r="J35" s="114">
        <f>SUM(J32:J34)</f>
        <v>0</v>
      </c>
      <c r="K35" s="113"/>
      <c r="L35" s="114">
        <f>SUM(L32:L34)</f>
        <v>0</v>
      </c>
      <c r="M35" s="113"/>
      <c r="N35" s="115">
        <f>SUM(N32:N34)</f>
        <v>0</v>
      </c>
      <c r="P35" s="94" t="str">
        <f t="shared" si="0"/>
        <v>Interim total 1.6</v>
      </c>
    </row>
    <row r="36" spans="1:16" ht="10.5">
      <c r="A36" s="118" t="s">
        <v>283</v>
      </c>
      <c r="B36" s="433" t="s">
        <v>284</v>
      </c>
      <c r="C36" s="434"/>
      <c r="D36" s="119">
        <v>0</v>
      </c>
      <c r="E36" s="120"/>
      <c r="F36" s="114">
        <f>$D36*E36*100</f>
        <v>0</v>
      </c>
      <c r="G36" s="120"/>
      <c r="H36" s="114">
        <f>$D36*G36*100</f>
        <v>0</v>
      </c>
      <c r="I36" s="120"/>
      <c r="J36" s="114">
        <f>$D36*I36*100</f>
        <v>0</v>
      </c>
      <c r="K36" s="120"/>
      <c r="L36" s="114">
        <f>$D36*K36*100</f>
        <v>0</v>
      </c>
      <c r="M36" s="120"/>
      <c r="N36" s="115">
        <f>$D36*M36*100</f>
        <v>0</v>
      </c>
      <c r="P36" s="94" t="str">
        <f t="shared" si="0"/>
        <v>Further requirements</v>
      </c>
    </row>
    <row r="37" spans="1:16" ht="11.25" customHeight="1">
      <c r="A37" s="413" t="s">
        <v>285</v>
      </c>
      <c r="B37" s="413"/>
      <c r="C37" s="414"/>
      <c r="D37" s="121">
        <f>SUM(D14,D18,D22,D26,D30,D35,D36)</f>
        <v>0.4</v>
      </c>
      <c r="E37" s="122"/>
      <c r="F37" s="123">
        <f>SUM(F14,F18,F22,F26,F30,F35,F36)</f>
        <v>0</v>
      </c>
      <c r="G37" s="122"/>
      <c r="H37" s="123">
        <f>SUM(H14,H18,H22,H26,H30,H35,H36)</f>
        <v>0</v>
      </c>
      <c r="I37" s="122"/>
      <c r="J37" s="123">
        <f>SUM(J14,J18,J22,J26,J30,J35,J36)</f>
        <v>0</v>
      </c>
      <c r="K37" s="122"/>
      <c r="L37" s="123">
        <f>SUM(L14,L18,L22,L26,L30,L35,L36)</f>
        <v>0</v>
      </c>
      <c r="M37" s="122"/>
      <c r="N37" s="124">
        <f>SUM(N14,N18,N22,N26,N30,N35,N36)</f>
        <v>0</v>
      </c>
      <c r="P37" s="94" t="str">
        <f t="shared" si="0"/>
        <v>Total 1</v>
      </c>
    </row>
    <row r="38" spans="1:16" s="93" customFormat="1" ht="12.75" customHeight="1">
      <c r="A38" s="92" t="s">
        <v>286</v>
      </c>
      <c r="B38" s="425" t="s">
        <v>287</v>
      </c>
      <c r="C38" s="426"/>
      <c r="D38" s="426"/>
      <c r="E38" s="426"/>
      <c r="F38" s="426"/>
      <c r="G38" s="426"/>
      <c r="H38" s="426"/>
      <c r="I38" s="426"/>
      <c r="J38" s="426"/>
      <c r="K38" s="426"/>
      <c r="L38" s="426"/>
      <c r="M38" s="426"/>
      <c r="N38" s="426"/>
      <c r="P38" s="94" t="str">
        <f t="shared" si="0"/>
        <v>Assessment of proposed staff</v>
      </c>
    </row>
    <row r="39" spans="1:16" ht="11.25" customHeight="1">
      <c r="A39" s="95" t="s">
        <v>288</v>
      </c>
      <c r="B39" s="419" t="s">
        <v>289</v>
      </c>
      <c r="C39" s="420"/>
      <c r="D39" s="125"/>
      <c r="E39" s="126"/>
      <c r="F39" s="116"/>
      <c r="G39" s="126"/>
      <c r="H39" s="116"/>
      <c r="I39" s="126"/>
      <c r="J39" s="116"/>
      <c r="K39" s="126"/>
      <c r="L39" s="116"/>
      <c r="M39" s="126"/>
      <c r="N39" s="117"/>
      <c r="P39" s="94" t="str">
        <f t="shared" si="0"/>
        <v>Team leader (in accordance with ToR provisions/criteria)</v>
      </c>
    </row>
    <row r="40" spans="1:16" ht="10">
      <c r="A40" s="127" t="s">
        <v>290</v>
      </c>
      <c r="B40" s="423" t="s">
        <v>291</v>
      </c>
      <c r="C40" s="424"/>
      <c r="D40" s="102">
        <v>0.02</v>
      </c>
      <c r="E40" s="103"/>
      <c r="F40" s="104">
        <f t="shared" ref="F40:H46" si="1">$D40*E40*100</f>
        <v>0</v>
      </c>
      <c r="G40" s="103"/>
      <c r="H40" s="104">
        <f t="shared" si="1"/>
        <v>0</v>
      </c>
      <c r="I40" s="103"/>
      <c r="J40" s="104">
        <f t="shared" ref="J40:J46" si="2">$D40*I40*100</f>
        <v>0</v>
      </c>
      <c r="K40" s="103"/>
      <c r="L40" s="104">
        <f t="shared" ref="L40:L46" si="3">$D40*K40*100</f>
        <v>0</v>
      </c>
      <c r="M40" s="103"/>
      <c r="N40" s="105">
        <f t="shared" ref="N40:N46" si="4">$D40*M40*100</f>
        <v>0</v>
      </c>
      <c r="P40" s="106" t="str">
        <f t="shared" si="0"/>
        <v>- Qualifications</v>
      </c>
    </row>
    <row r="41" spans="1:16" ht="10">
      <c r="A41" s="127" t="s">
        <v>292</v>
      </c>
      <c r="B41" s="423" t="s">
        <v>293</v>
      </c>
      <c r="C41" s="424"/>
      <c r="D41" s="102">
        <v>0.03</v>
      </c>
      <c r="E41" s="103"/>
      <c r="F41" s="104">
        <f t="shared" si="1"/>
        <v>0</v>
      </c>
      <c r="G41" s="103"/>
      <c r="H41" s="104">
        <f t="shared" si="1"/>
        <v>0</v>
      </c>
      <c r="I41" s="103"/>
      <c r="J41" s="104">
        <f t="shared" si="2"/>
        <v>0</v>
      </c>
      <c r="K41" s="103"/>
      <c r="L41" s="104">
        <f t="shared" si="3"/>
        <v>0</v>
      </c>
      <c r="M41" s="103"/>
      <c r="N41" s="105">
        <f t="shared" si="4"/>
        <v>0</v>
      </c>
      <c r="P41" s="106" t="str">
        <f t="shared" si="0"/>
        <v>- Language</v>
      </c>
    </row>
    <row r="42" spans="1:16" ht="10">
      <c r="A42" s="101" t="s">
        <v>294</v>
      </c>
      <c r="B42" s="415" t="s">
        <v>295</v>
      </c>
      <c r="C42" s="416"/>
      <c r="D42" s="102">
        <v>0.04</v>
      </c>
      <c r="E42" s="103"/>
      <c r="F42" s="104">
        <f t="shared" si="1"/>
        <v>0</v>
      </c>
      <c r="G42" s="103"/>
      <c r="H42" s="104">
        <f t="shared" si="1"/>
        <v>0</v>
      </c>
      <c r="I42" s="103"/>
      <c r="J42" s="104">
        <f t="shared" si="2"/>
        <v>0</v>
      </c>
      <c r="K42" s="103"/>
      <c r="L42" s="104">
        <f t="shared" si="3"/>
        <v>0</v>
      </c>
      <c r="M42" s="103"/>
      <c r="N42" s="105">
        <f t="shared" si="4"/>
        <v>0</v>
      </c>
      <c r="P42" s="106" t="str">
        <f t="shared" si="0"/>
        <v>- General professional experience</v>
      </c>
    </row>
    <row r="43" spans="1:16" ht="10">
      <c r="A43" s="127" t="s">
        <v>296</v>
      </c>
      <c r="B43" s="415" t="s">
        <v>297</v>
      </c>
      <c r="C43" s="416"/>
      <c r="D43" s="102">
        <v>0.08</v>
      </c>
      <c r="E43" s="103"/>
      <c r="F43" s="104">
        <f t="shared" si="1"/>
        <v>0</v>
      </c>
      <c r="G43" s="103"/>
      <c r="H43" s="104">
        <f t="shared" si="1"/>
        <v>0</v>
      </c>
      <c r="I43" s="103"/>
      <c r="J43" s="104">
        <f t="shared" si="2"/>
        <v>0</v>
      </c>
      <c r="K43" s="103"/>
      <c r="L43" s="104">
        <f t="shared" si="3"/>
        <v>0</v>
      </c>
      <c r="M43" s="103"/>
      <c r="N43" s="105">
        <f t="shared" si="4"/>
        <v>0</v>
      </c>
      <c r="P43" s="106" t="str">
        <f t="shared" si="0"/>
        <v>- Specific professional experience</v>
      </c>
    </row>
    <row r="44" spans="1:16" ht="11.25" customHeight="1">
      <c r="A44" s="127" t="s">
        <v>298</v>
      </c>
      <c r="B44" s="423" t="s">
        <v>299</v>
      </c>
      <c r="C44" s="424"/>
      <c r="D44" s="102">
        <v>0.08</v>
      </c>
      <c r="E44" s="103"/>
      <c r="F44" s="104">
        <f t="shared" si="1"/>
        <v>0</v>
      </c>
      <c r="G44" s="103"/>
      <c r="H44" s="104">
        <f t="shared" si="1"/>
        <v>0</v>
      </c>
      <c r="I44" s="103"/>
      <c r="J44" s="104">
        <f t="shared" si="2"/>
        <v>0</v>
      </c>
      <c r="K44" s="103"/>
      <c r="L44" s="104">
        <f t="shared" si="3"/>
        <v>0</v>
      </c>
      <c r="M44" s="103"/>
      <c r="N44" s="105">
        <f t="shared" si="4"/>
        <v>0</v>
      </c>
      <c r="P44" s="106" t="str">
        <f t="shared" si="0"/>
        <v>- Leadership/management experience</v>
      </c>
    </row>
    <row r="45" spans="1:16" ht="10">
      <c r="A45" s="127" t="s">
        <v>300</v>
      </c>
      <c r="B45" s="415" t="s">
        <v>301</v>
      </c>
      <c r="C45" s="416"/>
      <c r="D45" s="102">
        <v>0.03</v>
      </c>
      <c r="E45" s="103"/>
      <c r="F45" s="104">
        <f t="shared" si="1"/>
        <v>0</v>
      </c>
      <c r="G45" s="103"/>
      <c r="H45" s="104">
        <f t="shared" si="1"/>
        <v>0</v>
      </c>
      <c r="I45" s="103"/>
      <c r="J45" s="104">
        <f t="shared" si="2"/>
        <v>0</v>
      </c>
      <c r="K45" s="103"/>
      <c r="L45" s="104">
        <f t="shared" si="3"/>
        <v>0</v>
      </c>
      <c r="M45" s="103"/>
      <c r="N45" s="105">
        <f t="shared" si="4"/>
        <v>0</v>
      </c>
      <c r="P45" s="106" t="str">
        <f t="shared" si="0"/>
        <v>- Regional experience</v>
      </c>
    </row>
    <row r="46" spans="1:16" ht="10">
      <c r="A46" s="127" t="s">
        <v>302</v>
      </c>
      <c r="B46" s="423" t="s">
        <v>303</v>
      </c>
      <c r="C46" s="424"/>
      <c r="D46" s="102">
        <v>0.02</v>
      </c>
      <c r="E46" s="103"/>
      <c r="F46" s="104">
        <f t="shared" si="1"/>
        <v>0</v>
      </c>
      <c r="G46" s="103"/>
      <c r="H46" s="104">
        <f t="shared" si="1"/>
        <v>0</v>
      </c>
      <c r="I46" s="103"/>
      <c r="J46" s="104">
        <f t="shared" si="2"/>
        <v>0</v>
      </c>
      <c r="K46" s="103"/>
      <c r="L46" s="104">
        <f t="shared" si="3"/>
        <v>0</v>
      </c>
      <c r="M46" s="103"/>
      <c r="N46" s="105">
        <f t="shared" si="4"/>
        <v>0</v>
      </c>
      <c r="P46" s="106" t="str">
        <f t="shared" si="0"/>
        <v>- Development cooperation experience</v>
      </c>
    </row>
    <row r="47" spans="1:16" ht="14.5">
      <c r="A47" s="127" t="s">
        <v>304</v>
      </c>
      <c r="B47" s="417" t="s">
        <v>305</v>
      </c>
      <c r="C47" s="418"/>
      <c r="D47" s="128">
        <v>0</v>
      </c>
      <c r="E47" s="103"/>
      <c r="F47" s="110">
        <f>$D47*E47*100</f>
        <v>0</v>
      </c>
      <c r="G47" s="103"/>
      <c r="H47" s="110">
        <f>$D47*G47*100</f>
        <v>0</v>
      </c>
      <c r="I47" s="103"/>
      <c r="J47" s="110">
        <f>$D47*I47*100</f>
        <v>0</v>
      </c>
      <c r="K47" s="103"/>
      <c r="L47" s="110">
        <f>$D47*K47*100</f>
        <v>0</v>
      </c>
      <c r="M47" s="103"/>
      <c r="N47" s="111">
        <f>$D47*M47*100</f>
        <v>0</v>
      </c>
      <c r="P47" s="106" t="str">
        <f t="shared" si="0"/>
        <v>- Other</v>
      </c>
    </row>
    <row r="48" spans="1:16" s="93" customFormat="1" ht="11.25" customHeight="1">
      <c r="A48" s="411" t="s">
        <v>306</v>
      </c>
      <c r="B48" s="411"/>
      <c r="C48" s="412"/>
      <c r="D48" s="112">
        <f>SUM(D40:D47)</f>
        <v>0.30000000000000004</v>
      </c>
      <c r="E48" s="113"/>
      <c r="F48" s="114">
        <f>SUM(F40:F47)</f>
        <v>0</v>
      </c>
      <c r="G48" s="113"/>
      <c r="H48" s="114">
        <f>SUM(H40:H47)</f>
        <v>0</v>
      </c>
      <c r="I48" s="113"/>
      <c r="J48" s="114">
        <f>SUM(J40:J47)</f>
        <v>0</v>
      </c>
      <c r="K48" s="113"/>
      <c r="L48" s="114">
        <f>SUM(L40:L47)</f>
        <v>0</v>
      </c>
      <c r="M48" s="113"/>
      <c r="N48" s="115">
        <f>SUM(N40:N47)</f>
        <v>0</v>
      </c>
      <c r="P48" s="94" t="str">
        <f t="shared" si="0"/>
        <v>Interim total 2.1</v>
      </c>
    </row>
    <row r="49" spans="1:16" ht="11.25" customHeight="1">
      <c r="A49" s="95" t="s">
        <v>307</v>
      </c>
      <c r="B49" s="419" t="s">
        <v>308</v>
      </c>
      <c r="C49" s="420"/>
      <c r="D49" s="125"/>
      <c r="E49" s="126"/>
      <c r="F49" s="116"/>
      <c r="G49" s="126"/>
      <c r="H49" s="116"/>
      <c r="I49" s="126"/>
      <c r="J49" s="116"/>
      <c r="K49" s="126"/>
      <c r="L49" s="116"/>
      <c r="M49" s="126"/>
      <c r="N49" s="117"/>
      <c r="P49" s="94" t="str">
        <f t="shared" si="0"/>
        <v>Expert 1 (in accordance with ToR provisions/criteria)</v>
      </c>
    </row>
    <row r="50" spans="1:16" ht="10">
      <c r="A50" s="127" t="s">
        <v>309</v>
      </c>
      <c r="B50" s="423" t="s">
        <v>291</v>
      </c>
      <c r="C50" s="424"/>
      <c r="D50" s="102">
        <v>0</v>
      </c>
      <c r="E50" s="103"/>
      <c r="F50" s="104">
        <f t="shared" ref="F50:H56" si="5">$D50*E50*100</f>
        <v>0</v>
      </c>
      <c r="G50" s="103"/>
      <c r="H50" s="104">
        <f t="shared" si="5"/>
        <v>0</v>
      </c>
      <c r="I50" s="103"/>
      <c r="J50" s="104">
        <f t="shared" ref="J50:J56" si="6">$D50*I50*100</f>
        <v>0</v>
      </c>
      <c r="K50" s="103"/>
      <c r="L50" s="104">
        <f t="shared" ref="L50:L56" si="7">$D50*K50*100</f>
        <v>0</v>
      </c>
      <c r="M50" s="103"/>
      <c r="N50" s="105">
        <f t="shared" ref="N50:N56" si="8">$D50*M50*100</f>
        <v>0</v>
      </c>
      <c r="P50" s="106" t="str">
        <f t="shared" si="0"/>
        <v>- Qualifications</v>
      </c>
    </row>
    <row r="51" spans="1:16" ht="10">
      <c r="A51" s="127" t="s">
        <v>310</v>
      </c>
      <c r="B51" s="423" t="s">
        <v>293</v>
      </c>
      <c r="C51" s="424"/>
      <c r="D51" s="102">
        <v>0</v>
      </c>
      <c r="E51" s="103"/>
      <c r="F51" s="104">
        <f t="shared" si="5"/>
        <v>0</v>
      </c>
      <c r="G51" s="103"/>
      <c r="H51" s="104">
        <f t="shared" si="5"/>
        <v>0</v>
      </c>
      <c r="I51" s="103"/>
      <c r="J51" s="104">
        <f t="shared" si="6"/>
        <v>0</v>
      </c>
      <c r="K51" s="103"/>
      <c r="L51" s="104">
        <f t="shared" si="7"/>
        <v>0</v>
      </c>
      <c r="M51" s="103"/>
      <c r="N51" s="105">
        <f t="shared" si="8"/>
        <v>0</v>
      </c>
      <c r="P51" s="106" t="str">
        <f t="shared" si="0"/>
        <v>- Language</v>
      </c>
    </row>
    <row r="52" spans="1:16" ht="14.5">
      <c r="A52" s="101" t="s">
        <v>311</v>
      </c>
      <c r="B52" s="415" t="s">
        <v>295</v>
      </c>
      <c r="C52" s="416"/>
      <c r="D52" s="128">
        <v>0</v>
      </c>
      <c r="E52" s="103"/>
      <c r="F52" s="104">
        <f t="shared" si="5"/>
        <v>0</v>
      </c>
      <c r="G52" s="103"/>
      <c r="H52" s="104">
        <f t="shared" si="5"/>
        <v>0</v>
      </c>
      <c r="I52" s="103"/>
      <c r="J52" s="104">
        <f t="shared" si="6"/>
        <v>0</v>
      </c>
      <c r="K52" s="103"/>
      <c r="L52" s="104">
        <f t="shared" si="7"/>
        <v>0</v>
      </c>
      <c r="M52" s="103"/>
      <c r="N52" s="105">
        <f t="shared" si="8"/>
        <v>0</v>
      </c>
      <c r="P52" s="106" t="str">
        <f t="shared" si="0"/>
        <v>- General professional experience</v>
      </c>
    </row>
    <row r="53" spans="1:16" ht="10">
      <c r="A53" s="127" t="s">
        <v>312</v>
      </c>
      <c r="B53" s="415" t="s">
        <v>297</v>
      </c>
      <c r="C53" s="416"/>
      <c r="D53" s="102">
        <v>0</v>
      </c>
      <c r="E53" s="103"/>
      <c r="F53" s="104">
        <f t="shared" si="5"/>
        <v>0</v>
      </c>
      <c r="G53" s="103"/>
      <c r="H53" s="104">
        <f t="shared" si="5"/>
        <v>0</v>
      </c>
      <c r="I53" s="103"/>
      <c r="J53" s="104">
        <f t="shared" si="6"/>
        <v>0</v>
      </c>
      <c r="K53" s="103"/>
      <c r="L53" s="104">
        <f t="shared" si="7"/>
        <v>0</v>
      </c>
      <c r="M53" s="103"/>
      <c r="N53" s="105">
        <f t="shared" si="8"/>
        <v>0</v>
      </c>
      <c r="P53" s="106" t="str">
        <f t="shared" si="0"/>
        <v>- Specific professional experience</v>
      </c>
    </row>
    <row r="54" spans="1:16" ht="11.25" customHeight="1">
      <c r="A54" s="127" t="s">
        <v>313</v>
      </c>
      <c r="B54" s="423" t="s">
        <v>299</v>
      </c>
      <c r="C54" s="424"/>
      <c r="D54" s="102">
        <v>0</v>
      </c>
      <c r="E54" s="103"/>
      <c r="F54" s="104">
        <f t="shared" si="5"/>
        <v>0</v>
      </c>
      <c r="G54" s="103"/>
      <c r="H54" s="104">
        <f t="shared" si="5"/>
        <v>0</v>
      </c>
      <c r="I54" s="103"/>
      <c r="J54" s="104">
        <f t="shared" si="6"/>
        <v>0</v>
      </c>
      <c r="K54" s="103"/>
      <c r="L54" s="104">
        <f t="shared" si="7"/>
        <v>0</v>
      </c>
      <c r="M54" s="103"/>
      <c r="N54" s="105">
        <f t="shared" si="8"/>
        <v>0</v>
      </c>
      <c r="P54" s="106" t="str">
        <f t="shared" si="0"/>
        <v>- Leadership/management experience</v>
      </c>
    </row>
    <row r="55" spans="1:16" ht="10">
      <c r="A55" s="127" t="s">
        <v>314</v>
      </c>
      <c r="B55" s="415" t="s">
        <v>301</v>
      </c>
      <c r="C55" s="416"/>
      <c r="D55" s="102">
        <v>0</v>
      </c>
      <c r="E55" s="103"/>
      <c r="F55" s="104">
        <f t="shared" si="5"/>
        <v>0</v>
      </c>
      <c r="G55" s="103"/>
      <c r="H55" s="104">
        <f t="shared" si="5"/>
        <v>0</v>
      </c>
      <c r="I55" s="103"/>
      <c r="J55" s="104">
        <f t="shared" si="6"/>
        <v>0</v>
      </c>
      <c r="K55" s="103"/>
      <c r="L55" s="104">
        <f t="shared" si="7"/>
        <v>0</v>
      </c>
      <c r="M55" s="103"/>
      <c r="N55" s="105">
        <f t="shared" si="8"/>
        <v>0</v>
      </c>
      <c r="P55" s="106" t="str">
        <f t="shared" si="0"/>
        <v>- Regional experience</v>
      </c>
    </row>
    <row r="56" spans="1:16" ht="10">
      <c r="A56" s="127" t="s">
        <v>315</v>
      </c>
      <c r="B56" s="423" t="s">
        <v>303</v>
      </c>
      <c r="C56" s="424"/>
      <c r="D56" s="102">
        <v>0</v>
      </c>
      <c r="E56" s="103"/>
      <c r="F56" s="104">
        <f t="shared" si="5"/>
        <v>0</v>
      </c>
      <c r="G56" s="103"/>
      <c r="H56" s="104">
        <f t="shared" si="5"/>
        <v>0</v>
      </c>
      <c r="I56" s="103"/>
      <c r="J56" s="104">
        <f t="shared" si="6"/>
        <v>0</v>
      </c>
      <c r="K56" s="103"/>
      <c r="L56" s="104">
        <f t="shared" si="7"/>
        <v>0</v>
      </c>
      <c r="M56" s="103"/>
      <c r="N56" s="105">
        <f t="shared" si="8"/>
        <v>0</v>
      </c>
      <c r="P56" s="106" t="str">
        <f t="shared" si="0"/>
        <v>- Development cooperation experience</v>
      </c>
    </row>
    <row r="57" spans="1:16" ht="14.5">
      <c r="A57" s="127" t="s">
        <v>316</v>
      </c>
      <c r="B57" s="417" t="s">
        <v>305</v>
      </c>
      <c r="C57" s="418"/>
      <c r="D57" s="128">
        <v>0</v>
      </c>
      <c r="E57" s="103"/>
      <c r="F57" s="110">
        <f>$D57*E57*100</f>
        <v>0</v>
      </c>
      <c r="G57" s="103"/>
      <c r="H57" s="110">
        <f>$D57*G57*100</f>
        <v>0</v>
      </c>
      <c r="I57" s="103"/>
      <c r="J57" s="110">
        <f>$D57*I57*100</f>
        <v>0</v>
      </c>
      <c r="K57" s="103"/>
      <c r="L57" s="110">
        <f>$D57*K57*100</f>
        <v>0</v>
      </c>
      <c r="M57" s="103"/>
      <c r="N57" s="111">
        <f>$D57*M57*100</f>
        <v>0</v>
      </c>
      <c r="P57" s="106" t="str">
        <f t="shared" si="0"/>
        <v>- Other</v>
      </c>
    </row>
    <row r="58" spans="1:16" ht="11.25" customHeight="1" outlineLevel="1">
      <c r="A58" s="411" t="s">
        <v>317</v>
      </c>
      <c r="B58" s="411"/>
      <c r="C58" s="412"/>
      <c r="D58" s="112">
        <f>SUM(D50:D57)</f>
        <v>0</v>
      </c>
      <c r="E58" s="113"/>
      <c r="F58" s="114">
        <f>SUM(F50:F57)</f>
        <v>0</v>
      </c>
      <c r="G58" s="113"/>
      <c r="H58" s="114">
        <f>SUM(H50:H57)</f>
        <v>0</v>
      </c>
      <c r="I58" s="113"/>
      <c r="J58" s="114">
        <f>SUM(J50:J57)</f>
        <v>0</v>
      </c>
      <c r="K58" s="113"/>
      <c r="L58" s="114">
        <f>SUM(L50:L57)</f>
        <v>0</v>
      </c>
      <c r="M58" s="113"/>
      <c r="N58" s="115">
        <f>SUM(N50:N57)</f>
        <v>0</v>
      </c>
      <c r="P58" s="94" t="str">
        <f t="shared" si="0"/>
        <v>Interim total 2.2</v>
      </c>
    </row>
    <row r="59" spans="1:16" ht="11.25" customHeight="1">
      <c r="A59" s="95" t="s">
        <v>318</v>
      </c>
      <c r="B59" s="419" t="s">
        <v>319</v>
      </c>
      <c r="C59" s="420"/>
      <c r="D59" s="125"/>
      <c r="E59" s="126"/>
      <c r="F59" s="116"/>
      <c r="G59" s="126"/>
      <c r="H59" s="116"/>
      <c r="I59" s="126"/>
      <c r="J59" s="116"/>
      <c r="K59" s="126"/>
      <c r="L59" s="116"/>
      <c r="M59" s="126"/>
      <c r="N59" s="117"/>
      <c r="P59" s="94" t="str">
        <f t="shared" si="0"/>
        <v>Expert 2 (in accordance with ToR provisions/criteria)</v>
      </c>
    </row>
    <row r="60" spans="1:16" ht="10">
      <c r="A60" s="127" t="s">
        <v>320</v>
      </c>
      <c r="B60" s="423" t="s">
        <v>291</v>
      </c>
      <c r="C60" s="424"/>
      <c r="D60" s="102">
        <v>0</v>
      </c>
      <c r="E60" s="103"/>
      <c r="F60" s="104">
        <f t="shared" ref="F60:H66" si="9">$D60*E60*100</f>
        <v>0</v>
      </c>
      <c r="G60" s="103"/>
      <c r="H60" s="104">
        <f t="shared" si="9"/>
        <v>0</v>
      </c>
      <c r="I60" s="103"/>
      <c r="J60" s="104">
        <f t="shared" ref="J60:J66" si="10">$D60*I60*100</f>
        <v>0</v>
      </c>
      <c r="K60" s="103"/>
      <c r="L60" s="104">
        <f t="shared" ref="L60:L66" si="11">$D60*K60*100</f>
        <v>0</v>
      </c>
      <c r="M60" s="103"/>
      <c r="N60" s="105">
        <f t="shared" ref="N60:N66" si="12">$D60*M60*100</f>
        <v>0</v>
      </c>
      <c r="P60" s="106" t="str">
        <f t="shared" si="0"/>
        <v>- Qualifications</v>
      </c>
    </row>
    <row r="61" spans="1:16" ht="10">
      <c r="A61" s="127" t="s">
        <v>321</v>
      </c>
      <c r="B61" s="423" t="s">
        <v>293</v>
      </c>
      <c r="C61" s="424"/>
      <c r="D61" s="102">
        <v>0</v>
      </c>
      <c r="E61" s="103"/>
      <c r="F61" s="104">
        <f t="shared" si="9"/>
        <v>0</v>
      </c>
      <c r="G61" s="103"/>
      <c r="H61" s="104">
        <f t="shared" si="9"/>
        <v>0</v>
      </c>
      <c r="I61" s="103"/>
      <c r="J61" s="104">
        <f t="shared" si="10"/>
        <v>0</v>
      </c>
      <c r="K61" s="103"/>
      <c r="L61" s="104">
        <f t="shared" si="11"/>
        <v>0</v>
      </c>
      <c r="M61" s="103"/>
      <c r="N61" s="105">
        <f t="shared" si="12"/>
        <v>0</v>
      </c>
      <c r="P61" s="106" t="str">
        <f t="shared" si="0"/>
        <v>- Language</v>
      </c>
    </row>
    <row r="62" spans="1:16" ht="14.5">
      <c r="A62" s="101" t="s">
        <v>322</v>
      </c>
      <c r="B62" s="415" t="s">
        <v>295</v>
      </c>
      <c r="C62" s="416"/>
      <c r="D62" s="128">
        <v>0</v>
      </c>
      <c r="E62" s="103"/>
      <c r="F62" s="104">
        <f t="shared" si="9"/>
        <v>0</v>
      </c>
      <c r="G62" s="103"/>
      <c r="H62" s="104">
        <f t="shared" si="9"/>
        <v>0</v>
      </c>
      <c r="I62" s="103"/>
      <c r="J62" s="104">
        <f t="shared" si="10"/>
        <v>0</v>
      </c>
      <c r="K62" s="103"/>
      <c r="L62" s="104">
        <f t="shared" si="11"/>
        <v>0</v>
      </c>
      <c r="M62" s="103"/>
      <c r="N62" s="105">
        <f t="shared" si="12"/>
        <v>0</v>
      </c>
      <c r="P62" s="106" t="str">
        <f t="shared" si="0"/>
        <v>- General professional experience</v>
      </c>
    </row>
    <row r="63" spans="1:16" ht="10">
      <c r="A63" s="127" t="s">
        <v>323</v>
      </c>
      <c r="B63" s="415" t="s">
        <v>297</v>
      </c>
      <c r="C63" s="416"/>
      <c r="D63" s="102">
        <v>0</v>
      </c>
      <c r="E63" s="103"/>
      <c r="F63" s="104">
        <f t="shared" si="9"/>
        <v>0</v>
      </c>
      <c r="G63" s="103"/>
      <c r="H63" s="104">
        <f t="shared" si="9"/>
        <v>0</v>
      </c>
      <c r="I63" s="103"/>
      <c r="J63" s="104">
        <f t="shared" si="10"/>
        <v>0</v>
      </c>
      <c r="K63" s="103"/>
      <c r="L63" s="104">
        <f t="shared" si="11"/>
        <v>0</v>
      </c>
      <c r="M63" s="103"/>
      <c r="N63" s="105">
        <f t="shared" si="12"/>
        <v>0</v>
      </c>
      <c r="P63" s="106" t="str">
        <f t="shared" si="0"/>
        <v>- Specific professional experience</v>
      </c>
    </row>
    <row r="64" spans="1:16" ht="11.25" customHeight="1">
      <c r="A64" s="127" t="s">
        <v>324</v>
      </c>
      <c r="B64" s="423" t="s">
        <v>299</v>
      </c>
      <c r="C64" s="424"/>
      <c r="D64" s="102">
        <v>0</v>
      </c>
      <c r="E64" s="103"/>
      <c r="F64" s="104">
        <f t="shared" si="9"/>
        <v>0</v>
      </c>
      <c r="G64" s="103"/>
      <c r="H64" s="104">
        <f t="shared" si="9"/>
        <v>0</v>
      </c>
      <c r="I64" s="103"/>
      <c r="J64" s="104">
        <f t="shared" si="10"/>
        <v>0</v>
      </c>
      <c r="K64" s="103"/>
      <c r="L64" s="104">
        <f t="shared" si="11"/>
        <v>0</v>
      </c>
      <c r="M64" s="103"/>
      <c r="N64" s="105">
        <f t="shared" si="12"/>
        <v>0</v>
      </c>
      <c r="P64" s="106" t="str">
        <f t="shared" si="0"/>
        <v>- Leadership/management experience</v>
      </c>
    </row>
    <row r="65" spans="1:16" ht="10">
      <c r="A65" s="127" t="s">
        <v>325</v>
      </c>
      <c r="B65" s="415" t="s">
        <v>301</v>
      </c>
      <c r="C65" s="416"/>
      <c r="D65" s="102">
        <v>0</v>
      </c>
      <c r="E65" s="103"/>
      <c r="F65" s="104">
        <f t="shared" si="9"/>
        <v>0</v>
      </c>
      <c r="G65" s="103"/>
      <c r="H65" s="104">
        <f t="shared" si="9"/>
        <v>0</v>
      </c>
      <c r="I65" s="103"/>
      <c r="J65" s="104">
        <f t="shared" si="10"/>
        <v>0</v>
      </c>
      <c r="K65" s="103"/>
      <c r="L65" s="104">
        <f t="shared" si="11"/>
        <v>0</v>
      </c>
      <c r="M65" s="103"/>
      <c r="N65" s="105">
        <f t="shared" si="12"/>
        <v>0</v>
      </c>
      <c r="P65" s="106" t="str">
        <f t="shared" si="0"/>
        <v>- Regional experience</v>
      </c>
    </row>
    <row r="66" spans="1:16" ht="10">
      <c r="A66" s="127" t="s">
        <v>326</v>
      </c>
      <c r="B66" s="423" t="s">
        <v>303</v>
      </c>
      <c r="C66" s="424"/>
      <c r="D66" s="102">
        <v>0</v>
      </c>
      <c r="E66" s="103"/>
      <c r="F66" s="104">
        <f t="shared" si="9"/>
        <v>0</v>
      </c>
      <c r="G66" s="103"/>
      <c r="H66" s="104">
        <f t="shared" si="9"/>
        <v>0</v>
      </c>
      <c r="I66" s="103"/>
      <c r="J66" s="104">
        <f t="shared" si="10"/>
        <v>0</v>
      </c>
      <c r="K66" s="103"/>
      <c r="L66" s="104">
        <f t="shared" si="11"/>
        <v>0</v>
      </c>
      <c r="M66" s="103"/>
      <c r="N66" s="105">
        <f t="shared" si="12"/>
        <v>0</v>
      </c>
      <c r="P66" s="106" t="str">
        <f t="shared" si="0"/>
        <v>- Development cooperation experience</v>
      </c>
    </row>
    <row r="67" spans="1:16" ht="14.5">
      <c r="A67" s="127" t="s">
        <v>327</v>
      </c>
      <c r="B67" s="417" t="s">
        <v>305</v>
      </c>
      <c r="C67" s="418"/>
      <c r="D67" s="128">
        <v>0</v>
      </c>
      <c r="E67" s="103"/>
      <c r="F67" s="110">
        <f>$D67*E67*100</f>
        <v>0</v>
      </c>
      <c r="G67" s="103"/>
      <c r="H67" s="110">
        <f>$D67*G67*100</f>
        <v>0</v>
      </c>
      <c r="I67" s="103"/>
      <c r="J67" s="110">
        <f>$D67*I67*100</f>
        <v>0</v>
      </c>
      <c r="K67" s="103"/>
      <c r="L67" s="110">
        <f>$D67*K67*100</f>
        <v>0</v>
      </c>
      <c r="M67" s="103"/>
      <c r="N67" s="111">
        <f>$D67*M67*100</f>
        <v>0</v>
      </c>
      <c r="P67" s="106" t="str">
        <f t="shared" si="0"/>
        <v>- Other</v>
      </c>
    </row>
    <row r="68" spans="1:16" ht="11.25" customHeight="1" outlineLevel="1">
      <c r="A68" s="411" t="s">
        <v>328</v>
      </c>
      <c r="B68" s="411"/>
      <c r="C68" s="412"/>
      <c r="D68" s="112">
        <f>SUM(D60:D67)</f>
        <v>0</v>
      </c>
      <c r="E68" s="113"/>
      <c r="F68" s="114">
        <f>SUM(F60:F67)</f>
        <v>0</v>
      </c>
      <c r="G68" s="113"/>
      <c r="H68" s="114">
        <f>SUM(H60:H67)</f>
        <v>0</v>
      </c>
      <c r="I68" s="113"/>
      <c r="J68" s="114">
        <f>SUM(J60:J67)</f>
        <v>0</v>
      </c>
      <c r="K68" s="113"/>
      <c r="L68" s="114">
        <f>SUM(L60:L67)</f>
        <v>0</v>
      </c>
      <c r="M68" s="113"/>
      <c r="N68" s="115">
        <f>SUM(N60:N67)</f>
        <v>0</v>
      </c>
      <c r="P68" s="94" t="str">
        <f t="shared" si="0"/>
        <v>Interim total 2.3</v>
      </c>
    </row>
    <row r="69" spans="1:16" ht="11.25" customHeight="1">
      <c r="A69" s="95" t="s">
        <v>329</v>
      </c>
      <c r="B69" s="419" t="s">
        <v>330</v>
      </c>
      <c r="C69" s="420"/>
      <c r="D69" s="125"/>
      <c r="E69" s="126"/>
      <c r="F69" s="116"/>
      <c r="G69" s="126"/>
      <c r="H69" s="116"/>
      <c r="I69" s="126"/>
      <c r="J69" s="116"/>
      <c r="K69" s="126"/>
      <c r="L69" s="116"/>
      <c r="M69" s="126"/>
      <c r="N69" s="117"/>
      <c r="P69" s="94" t="str">
        <f t="shared" si="0"/>
        <v>Expert 3 (in accordance with ToR provisions/criteria)</v>
      </c>
    </row>
    <row r="70" spans="1:16" ht="10">
      <c r="A70" s="127" t="s">
        <v>331</v>
      </c>
      <c r="B70" s="423" t="s">
        <v>291</v>
      </c>
      <c r="C70" s="424"/>
      <c r="D70" s="102">
        <v>0</v>
      </c>
      <c r="E70" s="103"/>
      <c r="F70" s="104">
        <f t="shared" ref="F70:H76" si="13">$D70*E70*100</f>
        <v>0</v>
      </c>
      <c r="G70" s="103"/>
      <c r="H70" s="104">
        <f t="shared" si="13"/>
        <v>0</v>
      </c>
      <c r="I70" s="103"/>
      <c r="J70" s="104">
        <f t="shared" ref="J70:J76" si="14">$D70*I70*100</f>
        <v>0</v>
      </c>
      <c r="K70" s="103"/>
      <c r="L70" s="104">
        <f t="shared" ref="L70:L76" si="15">$D70*K70*100</f>
        <v>0</v>
      </c>
      <c r="M70" s="103"/>
      <c r="N70" s="105">
        <f t="shared" ref="N70:N76" si="16">$D70*M70*100</f>
        <v>0</v>
      </c>
      <c r="P70" s="106" t="str">
        <f t="shared" si="0"/>
        <v>- Qualifications</v>
      </c>
    </row>
    <row r="71" spans="1:16" ht="10">
      <c r="A71" s="127" t="s">
        <v>332</v>
      </c>
      <c r="B71" s="423" t="s">
        <v>293</v>
      </c>
      <c r="C71" s="424"/>
      <c r="D71" s="102">
        <v>0</v>
      </c>
      <c r="E71" s="103"/>
      <c r="F71" s="104">
        <f t="shared" si="13"/>
        <v>0</v>
      </c>
      <c r="G71" s="103"/>
      <c r="H71" s="104">
        <f t="shared" si="13"/>
        <v>0</v>
      </c>
      <c r="I71" s="103"/>
      <c r="J71" s="104">
        <f t="shared" si="14"/>
        <v>0</v>
      </c>
      <c r="K71" s="103"/>
      <c r="L71" s="104">
        <f t="shared" si="15"/>
        <v>0</v>
      </c>
      <c r="M71" s="103"/>
      <c r="N71" s="105">
        <f t="shared" si="16"/>
        <v>0</v>
      </c>
      <c r="P71" s="106" t="str">
        <f t="shared" si="0"/>
        <v>- Language</v>
      </c>
    </row>
    <row r="72" spans="1:16" ht="14.5">
      <c r="A72" s="127" t="s">
        <v>333</v>
      </c>
      <c r="B72" s="415" t="s">
        <v>295</v>
      </c>
      <c r="C72" s="416"/>
      <c r="D72" s="128">
        <v>0</v>
      </c>
      <c r="E72" s="103"/>
      <c r="F72" s="104">
        <f t="shared" si="13"/>
        <v>0</v>
      </c>
      <c r="G72" s="103"/>
      <c r="H72" s="104">
        <f t="shared" si="13"/>
        <v>0</v>
      </c>
      <c r="I72" s="103"/>
      <c r="J72" s="104">
        <f t="shared" si="14"/>
        <v>0</v>
      </c>
      <c r="K72" s="103"/>
      <c r="L72" s="104">
        <f t="shared" si="15"/>
        <v>0</v>
      </c>
      <c r="M72" s="103"/>
      <c r="N72" s="105">
        <f t="shared" si="16"/>
        <v>0</v>
      </c>
      <c r="P72" s="106" t="str">
        <f t="shared" si="0"/>
        <v>- General professional experience</v>
      </c>
    </row>
    <row r="73" spans="1:16" ht="10">
      <c r="A73" s="127" t="s">
        <v>334</v>
      </c>
      <c r="B73" s="415" t="s">
        <v>297</v>
      </c>
      <c r="C73" s="416"/>
      <c r="D73" s="102">
        <v>0</v>
      </c>
      <c r="E73" s="103"/>
      <c r="F73" s="104">
        <f t="shared" si="13"/>
        <v>0</v>
      </c>
      <c r="G73" s="103"/>
      <c r="H73" s="104">
        <f t="shared" si="13"/>
        <v>0</v>
      </c>
      <c r="I73" s="103"/>
      <c r="J73" s="104">
        <f t="shared" si="14"/>
        <v>0</v>
      </c>
      <c r="K73" s="103"/>
      <c r="L73" s="104">
        <f t="shared" si="15"/>
        <v>0</v>
      </c>
      <c r="M73" s="103"/>
      <c r="N73" s="105">
        <f t="shared" si="16"/>
        <v>0</v>
      </c>
      <c r="P73" s="106" t="str">
        <f t="shared" si="0"/>
        <v>- Specific professional experience</v>
      </c>
    </row>
    <row r="74" spans="1:16" ht="11.25" customHeight="1">
      <c r="A74" s="127" t="s">
        <v>335</v>
      </c>
      <c r="B74" s="423" t="s">
        <v>299</v>
      </c>
      <c r="C74" s="424"/>
      <c r="D74" s="102">
        <v>0</v>
      </c>
      <c r="E74" s="103"/>
      <c r="F74" s="104">
        <f t="shared" si="13"/>
        <v>0</v>
      </c>
      <c r="G74" s="103"/>
      <c r="H74" s="104">
        <f t="shared" si="13"/>
        <v>0</v>
      </c>
      <c r="I74" s="103"/>
      <c r="J74" s="104">
        <f t="shared" si="14"/>
        <v>0</v>
      </c>
      <c r="K74" s="103"/>
      <c r="L74" s="104">
        <f t="shared" si="15"/>
        <v>0</v>
      </c>
      <c r="M74" s="103"/>
      <c r="N74" s="105">
        <f t="shared" si="16"/>
        <v>0</v>
      </c>
      <c r="P74" s="106" t="str">
        <f t="shared" si="0"/>
        <v>- Leadership/management experience</v>
      </c>
    </row>
    <row r="75" spans="1:16" ht="10">
      <c r="A75" s="127" t="s">
        <v>336</v>
      </c>
      <c r="B75" s="415" t="s">
        <v>301</v>
      </c>
      <c r="C75" s="416"/>
      <c r="D75" s="102">
        <v>0</v>
      </c>
      <c r="E75" s="103"/>
      <c r="F75" s="104">
        <f t="shared" si="13"/>
        <v>0</v>
      </c>
      <c r="G75" s="103"/>
      <c r="H75" s="104">
        <f t="shared" si="13"/>
        <v>0</v>
      </c>
      <c r="I75" s="103"/>
      <c r="J75" s="104">
        <f t="shared" si="14"/>
        <v>0</v>
      </c>
      <c r="K75" s="103"/>
      <c r="L75" s="104">
        <f t="shared" si="15"/>
        <v>0</v>
      </c>
      <c r="M75" s="103"/>
      <c r="N75" s="105">
        <f t="shared" si="16"/>
        <v>0</v>
      </c>
      <c r="P75" s="106" t="str">
        <f t="shared" ref="P75:P115" si="17">IF(ISBLANK(B75),A75,B75)</f>
        <v>- Regional experience</v>
      </c>
    </row>
    <row r="76" spans="1:16" ht="10">
      <c r="A76" s="127" t="s">
        <v>337</v>
      </c>
      <c r="B76" s="423" t="s">
        <v>303</v>
      </c>
      <c r="C76" s="424"/>
      <c r="D76" s="102">
        <v>0</v>
      </c>
      <c r="E76" s="103"/>
      <c r="F76" s="104">
        <f t="shared" si="13"/>
        <v>0</v>
      </c>
      <c r="G76" s="103"/>
      <c r="H76" s="104">
        <f t="shared" si="13"/>
        <v>0</v>
      </c>
      <c r="I76" s="103"/>
      <c r="J76" s="104">
        <f t="shared" si="14"/>
        <v>0</v>
      </c>
      <c r="K76" s="103"/>
      <c r="L76" s="104">
        <f t="shared" si="15"/>
        <v>0</v>
      </c>
      <c r="M76" s="103"/>
      <c r="N76" s="105">
        <f t="shared" si="16"/>
        <v>0</v>
      </c>
      <c r="P76" s="106" t="str">
        <f t="shared" si="17"/>
        <v>- Development cooperation experience</v>
      </c>
    </row>
    <row r="77" spans="1:16" ht="14.5">
      <c r="A77" s="127" t="s">
        <v>338</v>
      </c>
      <c r="B77" s="417" t="s">
        <v>305</v>
      </c>
      <c r="C77" s="418"/>
      <c r="D77" s="128">
        <v>0</v>
      </c>
      <c r="E77" s="103"/>
      <c r="F77" s="110">
        <f>$D77*E77*100</f>
        <v>0</v>
      </c>
      <c r="G77" s="103"/>
      <c r="H77" s="110">
        <f>$D77*G77*100</f>
        <v>0</v>
      </c>
      <c r="I77" s="103"/>
      <c r="J77" s="110">
        <f>$D77*I77*100</f>
        <v>0</v>
      </c>
      <c r="K77" s="103"/>
      <c r="L77" s="110">
        <f>$D77*K77*100</f>
        <v>0</v>
      </c>
      <c r="M77" s="103"/>
      <c r="N77" s="111">
        <f>$D77*M77*100</f>
        <v>0</v>
      </c>
      <c r="P77" s="106" t="str">
        <f t="shared" si="17"/>
        <v>- Other</v>
      </c>
    </row>
    <row r="78" spans="1:16" ht="11.25" customHeight="1" outlineLevel="1">
      <c r="A78" s="411" t="s">
        <v>339</v>
      </c>
      <c r="B78" s="411"/>
      <c r="C78" s="412"/>
      <c r="D78" s="112">
        <f>SUM(D70:D77)</f>
        <v>0</v>
      </c>
      <c r="E78" s="113"/>
      <c r="F78" s="114">
        <f>SUM(F70:F77)</f>
        <v>0</v>
      </c>
      <c r="G78" s="113"/>
      <c r="H78" s="114">
        <f>SUM(H70:H77)</f>
        <v>0</v>
      </c>
      <c r="I78" s="113"/>
      <c r="J78" s="114">
        <f>SUM(J70:J77)</f>
        <v>0</v>
      </c>
      <c r="K78" s="113"/>
      <c r="L78" s="114">
        <f>SUM(L70:L77)</f>
        <v>0</v>
      </c>
      <c r="M78" s="113"/>
      <c r="N78" s="115">
        <f>SUM(N70:N77)</f>
        <v>0</v>
      </c>
      <c r="P78" s="94" t="str">
        <f t="shared" si="17"/>
        <v>Interim total 2.4</v>
      </c>
    </row>
    <row r="79" spans="1:16" ht="11.25" customHeight="1">
      <c r="A79" s="95" t="s">
        <v>340</v>
      </c>
      <c r="B79" s="419" t="s">
        <v>341</v>
      </c>
      <c r="C79" s="420"/>
      <c r="D79" s="125"/>
      <c r="E79" s="126"/>
      <c r="F79" s="116"/>
      <c r="G79" s="126"/>
      <c r="H79" s="116"/>
      <c r="I79" s="126"/>
      <c r="J79" s="116"/>
      <c r="K79" s="126"/>
      <c r="L79" s="116"/>
      <c r="M79" s="126"/>
      <c r="N79" s="117"/>
      <c r="P79" s="94" t="str">
        <f t="shared" si="17"/>
        <v>Expert 4 (in accordance with ToR provisions/criteria)</v>
      </c>
    </row>
    <row r="80" spans="1:16" ht="10">
      <c r="A80" s="127" t="s">
        <v>342</v>
      </c>
      <c r="B80" s="423" t="s">
        <v>291</v>
      </c>
      <c r="C80" s="424"/>
      <c r="D80" s="102">
        <v>0</v>
      </c>
      <c r="E80" s="103"/>
      <c r="F80" s="104">
        <f t="shared" ref="F80:H86" si="18">$D80*E80*100</f>
        <v>0</v>
      </c>
      <c r="G80" s="103"/>
      <c r="H80" s="104">
        <f t="shared" si="18"/>
        <v>0</v>
      </c>
      <c r="I80" s="103"/>
      <c r="J80" s="104">
        <f t="shared" ref="J80:J86" si="19">$D80*I80*100</f>
        <v>0</v>
      </c>
      <c r="K80" s="103"/>
      <c r="L80" s="104">
        <f t="shared" ref="L80:L86" si="20">$D80*K80*100</f>
        <v>0</v>
      </c>
      <c r="M80" s="103"/>
      <c r="N80" s="105">
        <f t="shared" ref="N80:N86" si="21">$D80*M80*100</f>
        <v>0</v>
      </c>
      <c r="P80" s="106" t="str">
        <f t="shared" si="17"/>
        <v>- Qualifications</v>
      </c>
    </row>
    <row r="81" spans="1:16" ht="10">
      <c r="A81" s="127" t="s">
        <v>343</v>
      </c>
      <c r="B81" s="423" t="s">
        <v>293</v>
      </c>
      <c r="C81" s="424"/>
      <c r="D81" s="102">
        <v>0</v>
      </c>
      <c r="E81" s="103"/>
      <c r="F81" s="104">
        <f t="shared" si="18"/>
        <v>0</v>
      </c>
      <c r="G81" s="103"/>
      <c r="H81" s="104">
        <f t="shared" si="18"/>
        <v>0</v>
      </c>
      <c r="I81" s="103"/>
      <c r="J81" s="104">
        <f t="shared" si="19"/>
        <v>0</v>
      </c>
      <c r="K81" s="103"/>
      <c r="L81" s="104">
        <f t="shared" si="20"/>
        <v>0</v>
      </c>
      <c r="M81" s="103"/>
      <c r="N81" s="105">
        <f t="shared" si="21"/>
        <v>0</v>
      </c>
      <c r="P81" s="106" t="str">
        <f t="shared" si="17"/>
        <v>- Language</v>
      </c>
    </row>
    <row r="82" spans="1:16" ht="14.5">
      <c r="A82" s="127" t="s">
        <v>344</v>
      </c>
      <c r="B82" s="415" t="s">
        <v>295</v>
      </c>
      <c r="C82" s="416"/>
      <c r="D82" s="128">
        <v>0</v>
      </c>
      <c r="E82" s="103"/>
      <c r="F82" s="104">
        <f t="shared" si="18"/>
        <v>0</v>
      </c>
      <c r="G82" s="103"/>
      <c r="H82" s="104">
        <f t="shared" si="18"/>
        <v>0</v>
      </c>
      <c r="I82" s="103"/>
      <c r="J82" s="104">
        <f t="shared" si="19"/>
        <v>0</v>
      </c>
      <c r="K82" s="103"/>
      <c r="L82" s="104">
        <f t="shared" si="20"/>
        <v>0</v>
      </c>
      <c r="M82" s="103"/>
      <c r="N82" s="105">
        <f t="shared" si="21"/>
        <v>0</v>
      </c>
      <c r="P82" s="106" t="str">
        <f t="shared" si="17"/>
        <v>- General professional experience</v>
      </c>
    </row>
    <row r="83" spans="1:16" ht="10">
      <c r="A83" s="127" t="s">
        <v>345</v>
      </c>
      <c r="B83" s="415" t="s">
        <v>297</v>
      </c>
      <c r="C83" s="416"/>
      <c r="D83" s="102">
        <v>0</v>
      </c>
      <c r="E83" s="103"/>
      <c r="F83" s="104">
        <f t="shared" si="18"/>
        <v>0</v>
      </c>
      <c r="G83" s="103"/>
      <c r="H83" s="104">
        <f t="shared" si="18"/>
        <v>0</v>
      </c>
      <c r="I83" s="103"/>
      <c r="J83" s="104">
        <f t="shared" si="19"/>
        <v>0</v>
      </c>
      <c r="K83" s="103"/>
      <c r="L83" s="104">
        <f t="shared" si="20"/>
        <v>0</v>
      </c>
      <c r="M83" s="103"/>
      <c r="N83" s="105">
        <f t="shared" si="21"/>
        <v>0</v>
      </c>
      <c r="P83" s="106" t="str">
        <f t="shared" si="17"/>
        <v>- Specific professional experience</v>
      </c>
    </row>
    <row r="84" spans="1:16" ht="11.25" customHeight="1">
      <c r="A84" s="127" t="s">
        <v>346</v>
      </c>
      <c r="B84" s="423" t="s">
        <v>299</v>
      </c>
      <c r="C84" s="424"/>
      <c r="D84" s="102">
        <v>0</v>
      </c>
      <c r="E84" s="103"/>
      <c r="F84" s="104">
        <f t="shared" si="18"/>
        <v>0</v>
      </c>
      <c r="G84" s="103"/>
      <c r="H84" s="104">
        <f t="shared" si="18"/>
        <v>0</v>
      </c>
      <c r="I84" s="103"/>
      <c r="J84" s="104">
        <f t="shared" si="19"/>
        <v>0</v>
      </c>
      <c r="K84" s="103"/>
      <c r="L84" s="104">
        <f t="shared" si="20"/>
        <v>0</v>
      </c>
      <c r="M84" s="103"/>
      <c r="N84" s="105">
        <f t="shared" si="21"/>
        <v>0</v>
      </c>
      <c r="P84" s="106" t="str">
        <f t="shared" si="17"/>
        <v>- Leadership/management experience</v>
      </c>
    </row>
    <row r="85" spans="1:16" ht="10">
      <c r="A85" s="127" t="s">
        <v>347</v>
      </c>
      <c r="B85" s="415" t="s">
        <v>301</v>
      </c>
      <c r="C85" s="416"/>
      <c r="D85" s="102">
        <v>0</v>
      </c>
      <c r="E85" s="103"/>
      <c r="F85" s="104">
        <f t="shared" si="18"/>
        <v>0</v>
      </c>
      <c r="G85" s="103"/>
      <c r="H85" s="104">
        <f t="shared" si="18"/>
        <v>0</v>
      </c>
      <c r="I85" s="103"/>
      <c r="J85" s="104">
        <f t="shared" si="19"/>
        <v>0</v>
      </c>
      <c r="K85" s="103"/>
      <c r="L85" s="104">
        <f t="shared" si="20"/>
        <v>0</v>
      </c>
      <c r="M85" s="103"/>
      <c r="N85" s="105">
        <f t="shared" si="21"/>
        <v>0</v>
      </c>
      <c r="P85" s="106" t="str">
        <f t="shared" si="17"/>
        <v>- Regional experience</v>
      </c>
    </row>
    <row r="86" spans="1:16" ht="10">
      <c r="A86" s="127" t="s">
        <v>348</v>
      </c>
      <c r="B86" s="423" t="s">
        <v>303</v>
      </c>
      <c r="C86" s="424"/>
      <c r="D86" s="102">
        <v>0</v>
      </c>
      <c r="E86" s="103"/>
      <c r="F86" s="104">
        <f t="shared" si="18"/>
        <v>0</v>
      </c>
      <c r="G86" s="103"/>
      <c r="H86" s="104">
        <f t="shared" si="18"/>
        <v>0</v>
      </c>
      <c r="I86" s="103"/>
      <c r="J86" s="104">
        <f t="shared" si="19"/>
        <v>0</v>
      </c>
      <c r="K86" s="103"/>
      <c r="L86" s="104">
        <f t="shared" si="20"/>
        <v>0</v>
      </c>
      <c r="M86" s="103"/>
      <c r="N86" s="105">
        <f t="shared" si="21"/>
        <v>0</v>
      </c>
      <c r="P86" s="106" t="str">
        <f t="shared" si="17"/>
        <v>- Development cooperation experience</v>
      </c>
    </row>
    <row r="87" spans="1:16" ht="14.5">
      <c r="A87" s="127" t="s">
        <v>349</v>
      </c>
      <c r="B87" s="417" t="s">
        <v>305</v>
      </c>
      <c r="C87" s="418"/>
      <c r="D87" s="128">
        <v>0</v>
      </c>
      <c r="E87" s="103"/>
      <c r="F87" s="110">
        <f>$D87*E87*100</f>
        <v>0</v>
      </c>
      <c r="G87" s="103"/>
      <c r="H87" s="110">
        <f>$D87*G87*100</f>
        <v>0</v>
      </c>
      <c r="I87" s="103"/>
      <c r="J87" s="110">
        <f>$D87*I87*100</f>
        <v>0</v>
      </c>
      <c r="K87" s="103"/>
      <c r="L87" s="110">
        <f>$D87*K87*100</f>
        <v>0</v>
      </c>
      <c r="M87" s="103"/>
      <c r="N87" s="111">
        <f>$D87*M87*100</f>
        <v>0</v>
      </c>
      <c r="P87" s="106" t="str">
        <f t="shared" si="17"/>
        <v>- Other</v>
      </c>
    </row>
    <row r="88" spans="1:16" ht="11.25" customHeight="1" outlineLevel="1">
      <c r="A88" s="411" t="s">
        <v>350</v>
      </c>
      <c r="B88" s="411"/>
      <c r="C88" s="412"/>
      <c r="D88" s="112">
        <f>SUM(D80:D87)</f>
        <v>0</v>
      </c>
      <c r="E88" s="113"/>
      <c r="F88" s="114">
        <f>SUM(F80:F87)</f>
        <v>0</v>
      </c>
      <c r="G88" s="113"/>
      <c r="H88" s="114">
        <f>SUM(H80:H87)</f>
        <v>0</v>
      </c>
      <c r="I88" s="113"/>
      <c r="J88" s="114">
        <f>SUM(J80:J87)</f>
        <v>0</v>
      </c>
      <c r="K88" s="113"/>
      <c r="L88" s="114">
        <f>SUM(L80:L87)</f>
        <v>0</v>
      </c>
      <c r="M88" s="113"/>
      <c r="N88" s="115">
        <f>SUM(N80:N87)</f>
        <v>0</v>
      </c>
      <c r="P88" s="94" t="str">
        <f t="shared" si="17"/>
        <v>Interim total 2.5</v>
      </c>
    </row>
    <row r="89" spans="1:16" ht="11.25" customHeight="1">
      <c r="A89" s="95" t="s">
        <v>351</v>
      </c>
      <c r="B89" s="419" t="s">
        <v>352</v>
      </c>
      <c r="C89" s="420"/>
      <c r="D89" s="125"/>
      <c r="E89" s="126"/>
      <c r="F89" s="116"/>
      <c r="G89" s="126"/>
      <c r="H89" s="116"/>
      <c r="I89" s="126"/>
      <c r="J89" s="116"/>
      <c r="K89" s="126"/>
      <c r="L89" s="116"/>
      <c r="M89" s="126"/>
      <c r="N89" s="117"/>
      <c r="P89" s="94" t="str">
        <f t="shared" si="17"/>
        <v>Short-term expert pool 1 (in accordance with ToR provisions/criteria)</v>
      </c>
    </row>
    <row r="90" spans="1:16" ht="10">
      <c r="A90" s="127" t="s">
        <v>353</v>
      </c>
      <c r="B90" s="423" t="s">
        <v>291</v>
      </c>
      <c r="C90" s="424"/>
      <c r="D90" s="102">
        <v>0.03</v>
      </c>
      <c r="E90" s="103"/>
      <c r="F90" s="104">
        <f t="shared" ref="F90:H95" si="22">$D90*E90*100</f>
        <v>0</v>
      </c>
      <c r="G90" s="103"/>
      <c r="H90" s="104">
        <f t="shared" si="22"/>
        <v>0</v>
      </c>
      <c r="I90" s="103"/>
      <c r="J90" s="104">
        <f t="shared" ref="J90:J95" si="23">$D90*I90*100</f>
        <v>0</v>
      </c>
      <c r="K90" s="103"/>
      <c r="L90" s="104">
        <f t="shared" ref="L90:L95" si="24">$D90*K90*100</f>
        <v>0</v>
      </c>
      <c r="M90" s="103"/>
      <c r="N90" s="105">
        <f t="shared" ref="N90:N95" si="25">$D90*M90*100</f>
        <v>0</v>
      </c>
      <c r="P90" s="106" t="str">
        <f t="shared" si="17"/>
        <v>- Qualifications</v>
      </c>
    </row>
    <row r="91" spans="1:16" ht="10">
      <c r="A91" s="127" t="s">
        <v>354</v>
      </c>
      <c r="B91" s="423" t="s">
        <v>293</v>
      </c>
      <c r="C91" s="424"/>
      <c r="D91" s="102">
        <v>0.04</v>
      </c>
      <c r="E91" s="103"/>
      <c r="F91" s="104">
        <f t="shared" si="22"/>
        <v>0</v>
      </c>
      <c r="G91" s="103"/>
      <c r="H91" s="104">
        <f t="shared" si="22"/>
        <v>0</v>
      </c>
      <c r="I91" s="103"/>
      <c r="J91" s="104">
        <f t="shared" si="23"/>
        <v>0</v>
      </c>
      <c r="K91" s="103"/>
      <c r="L91" s="104">
        <f t="shared" si="24"/>
        <v>0</v>
      </c>
      <c r="M91" s="103"/>
      <c r="N91" s="105">
        <f t="shared" si="25"/>
        <v>0</v>
      </c>
      <c r="P91" s="106" t="str">
        <f t="shared" si="17"/>
        <v>- Language</v>
      </c>
    </row>
    <row r="92" spans="1:16" ht="10">
      <c r="A92" s="127" t="s">
        <v>355</v>
      </c>
      <c r="B92" s="415" t="s">
        <v>295</v>
      </c>
      <c r="C92" s="416"/>
      <c r="D92" s="102">
        <v>7.0000000000000007E-2</v>
      </c>
      <c r="E92" s="103"/>
      <c r="F92" s="104">
        <f t="shared" si="22"/>
        <v>0</v>
      </c>
      <c r="G92" s="103"/>
      <c r="H92" s="104">
        <f t="shared" si="22"/>
        <v>0</v>
      </c>
      <c r="I92" s="103"/>
      <c r="J92" s="104">
        <f t="shared" si="23"/>
        <v>0</v>
      </c>
      <c r="K92" s="103"/>
      <c r="L92" s="104">
        <f t="shared" si="24"/>
        <v>0</v>
      </c>
      <c r="M92" s="103"/>
      <c r="N92" s="105">
        <f t="shared" si="25"/>
        <v>0</v>
      </c>
      <c r="P92" s="106" t="str">
        <f t="shared" si="17"/>
        <v>- General professional experience</v>
      </c>
    </row>
    <row r="93" spans="1:16" ht="10">
      <c r="A93" s="127" t="s">
        <v>356</v>
      </c>
      <c r="B93" s="415" t="s">
        <v>297</v>
      </c>
      <c r="C93" s="416"/>
      <c r="D93" s="102">
        <v>0.09</v>
      </c>
      <c r="E93" s="103"/>
      <c r="F93" s="104">
        <f t="shared" si="22"/>
        <v>0</v>
      </c>
      <c r="G93" s="103"/>
      <c r="H93" s="104">
        <f t="shared" si="22"/>
        <v>0</v>
      </c>
      <c r="I93" s="103"/>
      <c r="J93" s="104">
        <f t="shared" si="23"/>
        <v>0</v>
      </c>
      <c r="K93" s="103"/>
      <c r="L93" s="104">
        <f t="shared" si="24"/>
        <v>0</v>
      </c>
      <c r="M93" s="103"/>
      <c r="N93" s="105">
        <f t="shared" si="25"/>
        <v>0</v>
      </c>
      <c r="P93" s="106" t="str">
        <f t="shared" si="17"/>
        <v>- Specific professional experience</v>
      </c>
    </row>
    <row r="94" spans="1:16" ht="10">
      <c r="A94" s="127" t="s">
        <v>357</v>
      </c>
      <c r="B94" s="415" t="s">
        <v>301</v>
      </c>
      <c r="C94" s="416"/>
      <c r="D94" s="102">
        <v>0.04</v>
      </c>
      <c r="E94" s="103"/>
      <c r="F94" s="104">
        <f t="shared" si="22"/>
        <v>0</v>
      </c>
      <c r="G94" s="103"/>
      <c r="H94" s="104">
        <f t="shared" si="22"/>
        <v>0</v>
      </c>
      <c r="I94" s="103"/>
      <c r="J94" s="104">
        <f t="shared" si="23"/>
        <v>0</v>
      </c>
      <c r="K94" s="103"/>
      <c r="L94" s="104">
        <f t="shared" si="24"/>
        <v>0</v>
      </c>
      <c r="M94" s="103"/>
      <c r="N94" s="105">
        <f t="shared" si="25"/>
        <v>0</v>
      </c>
      <c r="P94" s="106" t="str">
        <f t="shared" si="17"/>
        <v>- Regional experience</v>
      </c>
    </row>
    <row r="95" spans="1:16" ht="10">
      <c r="A95" s="127" t="s">
        <v>358</v>
      </c>
      <c r="B95" s="415" t="s">
        <v>303</v>
      </c>
      <c r="C95" s="416"/>
      <c r="D95" s="102">
        <v>0.03</v>
      </c>
      <c r="E95" s="103"/>
      <c r="F95" s="104">
        <f t="shared" si="22"/>
        <v>0</v>
      </c>
      <c r="G95" s="103"/>
      <c r="H95" s="104">
        <f t="shared" si="22"/>
        <v>0</v>
      </c>
      <c r="I95" s="103"/>
      <c r="J95" s="104">
        <f t="shared" si="23"/>
        <v>0</v>
      </c>
      <c r="K95" s="103"/>
      <c r="L95" s="104">
        <f t="shared" si="24"/>
        <v>0</v>
      </c>
      <c r="M95" s="103"/>
      <c r="N95" s="105">
        <f t="shared" si="25"/>
        <v>0</v>
      </c>
      <c r="P95" s="106" t="str">
        <f t="shared" si="17"/>
        <v>- Development cooperation experience</v>
      </c>
    </row>
    <row r="96" spans="1:16" ht="10">
      <c r="A96" s="127" t="s">
        <v>359</v>
      </c>
      <c r="B96" s="417" t="s">
        <v>305</v>
      </c>
      <c r="C96" s="418"/>
      <c r="D96" s="102">
        <v>0</v>
      </c>
      <c r="E96" s="103"/>
      <c r="F96" s="110">
        <f>$D96*E96*100</f>
        <v>0</v>
      </c>
      <c r="G96" s="103"/>
      <c r="H96" s="110">
        <f>$D96*G96*100</f>
        <v>0</v>
      </c>
      <c r="I96" s="103"/>
      <c r="J96" s="110">
        <f>$D96*I96*100</f>
        <v>0</v>
      </c>
      <c r="K96" s="103"/>
      <c r="L96" s="110">
        <f>$D96*K96*100</f>
        <v>0</v>
      </c>
      <c r="M96" s="103"/>
      <c r="N96" s="111">
        <f>$D96*M96*100</f>
        <v>0</v>
      </c>
      <c r="P96" s="106" t="str">
        <f t="shared" si="17"/>
        <v>- Other</v>
      </c>
    </row>
    <row r="97" spans="1:16" ht="11.25" customHeight="1" outlineLevel="1">
      <c r="A97" s="411" t="s">
        <v>360</v>
      </c>
      <c r="B97" s="411"/>
      <c r="C97" s="412"/>
      <c r="D97" s="112">
        <f>SUM(D90:D96)</f>
        <v>0.30000000000000004</v>
      </c>
      <c r="E97" s="113"/>
      <c r="F97" s="114">
        <f>SUM(F90:F96)</f>
        <v>0</v>
      </c>
      <c r="G97" s="113"/>
      <c r="H97" s="114">
        <f>SUM(H90:H96)</f>
        <v>0</v>
      </c>
      <c r="I97" s="113"/>
      <c r="J97" s="114">
        <f>SUM(J90:J96)</f>
        <v>0</v>
      </c>
      <c r="K97" s="113"/>
      <c r="L97" s="114">
        <f>SUM(L90:L96)</f>
        <v>0</v>
      </c>
      <c r="M97" s="113"/>
      <c r="N97" s="115">
        <f>SUM(N90:N96)</f>
        <v>0</v>
      </c>
      <c r="P97" s="94" t="str">
        <f t="shared" si="17"/>
        <v>Interim total 2.6</v>
      </c>
    </row>
    <row r="98" spans="1:16" ht="11.25" customHeight="1">
      <c r="A98" s="95" t="s">
        <v>361</v>
      </c>
      <c r="B98" s="419" t="s">
        <v>362</v>
      </c>
      <c r="C98" s="420"/>
      <c r="D98" s="125"/>
      <c r="E98" s="126"/>
      <c r="F98" s="116"/>
      <c r="G98" s="126"/>
      <c r="H98" s="116"/>
      <c r="I98" s="126"/>
      <c r="J98" s="116"/>
      <c r="K98" s="126"/>
      <c r="L98" s="116"/>
      <c r="M98" s="126"/>
      <c r="N98" s="117"/>
      <c r="P98" s="94" t="str">
        <f t="shared" si="17"/>
        <v>Short-term expert pool 2 (in accordance with ToR provisions/criteria)</v>
      </c>
    </row>
    <row r="99" spans="1:16" ht="10">
      <c r="A99" s="127" t="s">
        <v>363</v>
      </c>
      <c r="B99" s="423" t="s">
        <v>291</v>
      </c>
      <c r="C99" s="424"/>
      <c r="D99" s="102">
        <v>0</v>
      </c>
      <c r="E99" s="103"/>
      <c r="F99" s="104">
        <f t="shared" ref="F99:H104" si="26">$D99*E99*100</f>
        <v>0</v>
      </c>
      <c r="G99" s="103"/>
      <c r="H99" s="104">
        <f t="shared" si="26"/>
        <v>0</v>
      </c>
      <c r="I99" s="103"/>
      <c r="J99" s="104">
        <f t="shared" ref="J99:J104" si="27">$D99*I99*100</f>
        <v>0</v>
      </c>
      <c r="K99" s="103"/>
      <c r="L99" s="104">
        <f t="shared" ref="L99:L104" si="28">$D99*K99*100</f>
        <v>0</v>
      </c>
      <c r="M99" s="103"/>
      <c r="N99" s="105">
        <f t="shared" ref="N99:N104" si="29">$D99*M99*100</f>
        <v>0</v>
      </c>
      <c r="P99" s="106" t="str">
        <f t="shared" si="17"/>
        <v>- Qualifications</v>
      </c>
    </row>
    <row r="100" spans="1:16" ht="10">
      <c r="A100" s="127" t="s">
        <v>364</v>
      </c>
      <c r="B100" s="423" t="s">
        <v>293</v>
      </c>
      <c r="C100" s="424"/>
      <c r="D100" s="102">
        <v>0</v>
      </c>
      <c r="E100" s="103"/>
      <c r="F100" s="104">
        <f t="shared" si="26"/>
        <v>0</v>
      </c>
      <c r="G100" s="103"/>
      <c r="H100" s="104">
        <f t="shared" si="26"/>
        <v>0</v>
      </c>
      <c r="I100" s="103"/>
      <c r="J100" s="104">
        <f t="shared" si="27"/>
        <v>0</v>
      </c>
      <c r="K100" s="103"/>
      <c r="L100" s="104">
        <f t="shared" si="28"/>
        <v>0</v>
      </c>
      <c r="M100" s="103"/>
      <c r="N100" s="105">
        <f t="shared" si="29"/>
        <v>0</v>
      </c>
      <c r="P100" s="106" t="str">
        <f t="shared" si="17"/>
        <v>- Language</v>
      </c>
    </row>
    <row r="101" spans="1:16" ht="10">
      <c r="A101" s="101" t="s">
        <v>365</v>
      </c>
      <c r="B101" s="415" t="s">
        <v>295</v>
      </c>
      <c r="C101" s="416"/>
      <c r="D101" s="102">
        <v>0</v>
      </c>
      <c r="E101" s="103"/>
      <c r="F101" s="104">
        <f t="shared" si="26"/>
        <v>0</v>
      </c>
      <c r="G101" s="103"/>
      <c r="H101" s="104">
        <f t="shared" si="26"/>
        <v>0</v>
      </c>
      <c r="I101" s="103"/>
      <c r="J101" s="104">
        <f t="shared" si="27"/>
        <v>0</v>
      </c>
      <c r="K101" s="103"/>
      <c r="L101" s="104">
        <f t="shared" si="28"/>
        <v>0</v>
      </c>
      <c r="M101" s="103"/>
      <c r="N101" s="105">
        <f t="shared" si="29"/>
        <v>0</v>
      </c>
      <c r="P101" s="106" t="str">
        <f t="shared" si="17"/>
        <v>- General professional experience</v>
      </c>
    </row>
    <row r="102" spans="1:16" ht="10">
      <c r="A102" s="127" t="s">
        <v>366</v>
      </c>
      <c r="B102" s="415" t="s">
        <v>297</v>
      </c>
      <c r="C102" s="416"/>
      <c r="D102" s="102">
        <v>0</v>
      </c>
      <c r="E102" s="103"/>
      <c r="F102" s="104">
        <f t="shared" si="26"/>
        <v>0</v>
      </c>
      <c r="G102" s="103"/>
      <c r="H102" s="104">
        <f t="shared" si="26"/>
        <v>0</v>
      </c>
      <c r="I102" s="103"/>
      <c r="J102" s="104">
        <f t="shared" si="27"/>
        <v>0</v>
      </c>
      <c r="K102" s="103"/>
      <c r="L102" s="104">
        <f t="shared" si="28"/>
        <v>0</v>
      </c>
      <c r="M102" s="103"/>
      <c r="N102" s="105">
        <f t="shared" si="29"/>
        <v>0</v>
      </c>
      <c r="P102" s="106" t="str">
        <f t="shared" si="17"/>
        <v>- Specific professional experience</v>
      </c>
    </row>
    <row r="103" spans="1:16" ht="10">
      <c r="A103" s="127" t="s">
        <v>367</v>
      </c>
      <c r="B103" s="415" t="s">
        <v>301</v>
      </c>
      <c r="C103" s="416"/>
      <c r="D103" s="102">
        <v>0</v>
      </c>
      <c r="E103" s="103"/>
      <c r="F103" s="104">
        <f t="shared" si="26"/>
        <v>0</v>
      </c>
      <c r="G103" s="103"/>
      <c r="H103" s="104">
        <f t="shared" si="26"/>
        <v>0</v>
      </c>
      <c r="I103" s="103"/>
      <c r="J103" s="104">
        <f t="shared" si="27"/>
        <v>0</v>
      </c>
      <c r="K103" s="103"/>
      <c r="L103" s="104">
        <f t="shared" si="28"/>
        <v>0</v>
      </c>
      <c r="M103" s="103"/>
      <c r="N103" s="105">
        <f t="shared" si="29"/>
        <v>0</v>
      </c>
      <c r="P103" s="106" t="str">
        <f t="shared" si="17"/>
        <v>- Regional experience</v>
      </c>
    </row>
    <row r="104" spans="1:16" ht="10">
      <c r="A104" s="127" t="s">
        <v>368</v>
      </c>
      <c r="B104" s="415" t="s">
        <v>303</v>
      </c>
      <c r="C104" s="416"/>
      <c r="D104" s="102">
        <v>0</v>
      </c>
      <c r="E104" s="103"/>
      <c r="F104" s="104">
        <f t="shared" si="26"/>
        <v>0</v>
      </c>
      <c r="G104" s="103"/>
      <c r="H104" s="104">
        <f t="shared" si="26"/>
        <v>0</v>
      </c>
      <c r="I104" s="103"/>
      <c r="J104" s="104">
        <f t="shared" si="27"/>
        <v>0</v>
      </c>
      <c r="K104" s="103"/>
      <c r="L104" s="104">
        <f t="shared" si="28"/>
        <v>0</v>
      </c>
      <c r="M104" s="103"/>
      <c r="N104" s="105">
        <f t="shared" si="29"/>
        <v>0</v>
      </c>
      <c r="P104" s="106" t="str">
        <f t="shared" si="17"/>
        <v>- Development cooperation experience</v>
      </c>
    </row>
    <row r="105" spans="1:16" ht="10">
      <c r="A105" s="127" t="s">
        <v>369</v>
      </c>
      <c r="B105" s="417" t="s">
        <v>305</v>
      </c>
      <c r="C105" s="418"/>
      <c r="D105" s="102">
        <v>0</v>
      </c>
      <c r="E105" s="103"/>
      <c r="F105" s="110">
        <f>$D105*E105*100</f>
        <v>0</v>
      </c>
      <c r="G105" s="103"/>
      <c r="H105" s="110">
        <f>$D105*G105*100</f>
        <v>0</v>
      </c>
      <c r="I105" s="103"/>
      <c r="J105" s="110">
        <f>$D105*I105*100</f>
        <v>0</v>
      </c>
      <c r="K105" s="103"/>
      <c r="L105" s="110">
        <f>$D105*K105*100</f>
        <v>0</v>
      </c>
      <c r="M105" s="103"/>
      <c r="N105" s="111">
        <f>$D105*M105*100</f>
        <v>0</v>
      </c>
      <c r="P105" s="106" t="str">
        <f t="shared" si="17"/>
        <v>- Other</v>
      </c>
    </row>
    <row r="106" spans="1:16" ht="11.25" customHeight="1" outlineLevel="1">
      <c r="A106" s="411" t="s">
        <v>370</v>
      </c>
      <c r="B106" s="411"/>
      <c r="C106" s="412"/>
      <c r="D106" s="112">
        <f>SUM(D99:D105)</f>
        <v>0</v>
      </c>
      <c r="E106" s="113"/>
      <c r="F106" s="114">
        <f>SUM(F99:F105)</f>
        <v>0</v>
      </c>
      <c r="G106" s="113"/>
      <c r="H106" s="114">
        <f>SUM(H99:H105)</f>
        <v>0</v>
      </c>
      <c r="I106" s="113"/>
      <c r="J106" s="114">
        <f>SUM(J99:J105)</f>
        <v>0</v>
      </c>
      <c r="K106" s="113"/>
      <c r="L106" s="114">
        <f>SUM(L99:L105)</f>
        <v>0</v>
      </c>
      <c r="M106" s="113"/>
      <c r="N106" s="115">
        <f>SUM(N99:N105)</f>
        <v>0</v>
      </c>
      <c r="P106" s="94" t="str">
        <f t="shared" si="17"/>
        <v>Interim total 2.7</v>
      </c>
    </row>
    <row r="107" spans="1:16" ht="22.5" customHeight="1">
      <c r="A107" s="95" t="s">
        <v>371</v>
      </c>
      <c r="B107" s="419" t="s">
        <v>372</v>
      </c>
      <c r="C107" s="420"/>
      <c r="D107" s="125"/>
      <c r="E107" s="126"/>
      <c r="F107" s="116"/>
      <c r="G107" s="126"/>
      <c r="H107" s="116"/>
      <c r="I107" s="126"/>
      <c r="J107" s="116"/>
      <c r="K107" s="126"/>
      <c r="L107" s="116"/>
      <c r="M107" s="126"/>
      <c r="N107" s="117"/>
      <c r="P107" s="94" t="str">
        <f t="shared" si="17"/>
        <v>Assessment of proposed personnel for non-specified positions (provided permissible under ToRs)</v>
      </c>
    </row>
    <row r="108" spans="1:16" ht="33.75" customHeight="1">
      <c r="A108" s="101" t="s">
        <v>373</v>
      </c>
      <c r="B108" s="421" t="s">
        <v>374</v>
      </c>
      <c r="C108" s="422"/>
      <c r="D108" s="102">
        <v>0</v>
      </c>
      <c r="E108" s="103"/>
      <c r="F108" s="104">
        <f t="shared" ref="F108:H109" si="30">$D108*E108*100</f>
        <v>0</v>
      </c>
      <c r="G108" s="103"/>
      <c r="H108" s="104">
        <f t="shared" si="30"/>
        <v>0</v>
      </c>
      <c r="I108" s="103"/>
      <c r="J108" s="104">
        <f t="shared" ref="J108:J109" si="31">$D108*I108*100</f>
        <v>0</v>
      </c>
      <c r="K108" s="103"/>
      <c r="L108" s="104">
        <f t="shared" ref="L108:L109" si="32">$D108*K108*100</f>
        <v>0</v>
      </c>
      <c r="M108" s="103"/>
      <c r="N108" s="105">
        <f t="shared" ref="N108:N109" si="33">$D108*M108*100</f>
        <v>0</v>
      </c>
      <c r="P108" s="106" t="str">
        <f t="shared" si="17"/>
        <v>Composition and sufficient assignment duration of the team in order to perform the tasks specified in the schedule and personnel assignment plan</v>
      </c>
    </row>
    <row r="109" spans="1:16" ht="33.75" customHeight="1">
      <c r="A109" s="127" t="s">
        <v>375</v>
      </c>
      <c r="B109" s="407" t="s">
        <v>376</v>
      </c>
      <c r="C109" s="408"/>
      <c r="D109" s="102">
        <v>0</v>
      </c>
      <c r="E109" s="103"/>
      <c r="F109" s="104">
        <f t="shared" si="30"/>
        <v>0</v>
      </c>
      <c r="G109" s="103"/>
      <c r="H109" s="104">
        <f t="shared" si="30"/>
        <v>0</v>
      </c>
      <c r="I109" s="103"/>
      <c r="J109" s="104">
        <f t="shared" si="31"/>
        <v>0</v>
      </c>
      <c r="K109" s="103"/>
      <c r="L109" s="104">
        <f t="shared" si="32"/>
        <v>0</v>
      </c>
      <c r="M109" s="103"/>
      <c r="N109" s="105">
        <f t="shared" si="33"/>
        <v>0</v>
      </c>
      <c r="P109" s="106" t="str">
        <f t="shared" si="17"/>
        <v>Qualifications and sufficient assignment duration of the team (professional experience and other specific experience) in order to process theme 1</v>
      </c>
    </row>
    <row r="110" spans="1:16" ht="33.75" customHeight="1">
      <c r="A110" s="101" t="s">
        <v>377</v>
      </c>
      <c r="B110" s="409" t="s">
        <v>378</v>
      </c>
      <c r="C110" s="410"/>
      <c r="D110" s="102">
        <v>0</v>
      </c>
      <c r="E110" s="103"/>
      <c r="F110" s="110">
        <f>$D110*E110*100</f>
        <v>0</v>
      </c>
      <c r="G110" s="103"/>
      <c r="H110" s="110">
        <f>$D110*G110*100</f>
        <v>0</v>
      </c>
      <c r="I110" s="103"/>
      <c r="J110" s="110">
        <f>$D110*I110*100</f>
        <v>0</v>
      </c>
      <c r="K110" s="103"/>
      <c r="L110" s="110">
        <f>$D110*K110*100</f>
        <v>0</v>
      </c>
      <c r="M110" s="103"/>
      <c r="N110" s="111">
        <f>$D110*M110*100</f>
        <v>0</v>
      </c>
      <c r="P110" s="106" t="str">
        <f t="shared" si="17"/>
        <v>Qualifications and sufficient assignment duration of the team (professional experience and other specific experience) in order to process theme 2</v>
      </c>
    </row>
    <row r="111" spans="1:16" ht="11.25" customHeight="1" outlineLevel="1">
      <c r="A111" s="411" t="s">
        <v>379</v>
      </c>
      <c r="B111" s="411"/>
      <c r="C111" s="412"/>
      <c r="D111" s="112">
        <f>SUM(D108:D110)</f>
        <v>0</v>
      </c>
      <c r="E111" s="113"/>
      <c r="F111" s="114">
        <f>SUM(F108:F110)</f>
        <v>0</v>
      </c>
      <c r="G111" s="113"/>
      <c r="H111" s="114">
        <f>SUM(H108:H110)</f>
        <v>0</v>
      </c>
      <c r="I111" s="113"/>
      <c r="J111" s="114">
        <f>SUM(J108:J110)</f>
        <v>0</v>
      </c>
      <c r="K111" s="113"/>
      <c r="L111" s="114">
        <f>SUM(L108:L110)</f>
        <v>0</v>
      </c>
      <c r="M111" s="113"/>
      <c r="N111" s="115">
        <f>SUM(N108:N110)</f>
        <v>0</v>
      </c>
      <c r="P111" s="94" t="str">
        <f t="shared" si="17"/>
        <v>Interim total 2.8</v>
      </c>
    </row>
    <row r="112" spans="1:16" ht="11.25" customHeight="1">
      <c r="A112" s="413" t="s">
        <v>380</v>
      </c>
      <c r="B112" s="413"/>
      <c r="C112" s="414"/>
      <c r="D112" s="121">
        <f>SUM(D48,D58,D68,D78,D88,D97,D106,D111)</f>
        <v>0.60000000000000009</v>
      </c>
      <c r="E112" s="122"/>
      <c r="F112" s="123">
        <f>SUM(F48,F58,F68,F78,F88,F97,F106,F111)</f>
        <v>0</v>
      </c>
      <c r="G112" s="122"/>
      <c r="H112" s="123">
        <f>SUM(H48,H58,H68,H78,H88,H97,H106,H111)</f>
        <v>0</v>
      </c>
      <c r="I112" s="122"/>
      <c r="J112" s="123">
        <f>SUM(J48,J58,J68,J78,J88,J97,J106,J111)</f>
        <v>0</v>
      </c>
      <c r="K112" s="122"/>
      <c r="L112" s="123">
        <f>SUM(L48,L58,L68,L78,L88,L97,L106,L111)</f>
        <v>0</v>
      </c>
      <c r="M112" s="122"/>
      <c r="N112" s="124">
        <f>SUM(N48,N58,N68,N78,N88,N97,N106,N111)</f>
        <v>0</v>
      </c>
      <c r="P112" s="94" t="str">
        <f t="shared" si="17"/>
        <v>Total 2</v>
      </c>
    </row>
    <row r="113" spans="1:16" ht="12.75" customHeight="1">
      <c r="A113" s="401" t="s">
        <v>381</v>
      </c>
      <c r="B113" s="401"/>
      <c r="C113" s="402"/>
      <c r="D113" s="129">
        <f>D37+D112</f>
        <v>1</v>
      </c>
      <c r="E113" s="130"/>
      <c r="F113" s="131">
        <f>F37+F112</f>
        <v>0</v>
      </c>
      <c r="G113" s="130"/>
      <c r="H113" s="131">
        <f>H37+H112</f>
        <v>0</v>
      </c>
      <c r="I113" s="130"/>
      <c r="J113" s="131">
        <f>J37+J112</f>
        <v>0</v>
      </c>
      <c r="K113" s="130"/>
      <c r="L113" s="131">
        <f>L37+L112</f>
        <v>0</v>
      </c>
      <c r="M113" s="130"/>
      <c r="N113" s="132">
        <f>N37+N112</f>
        <v>0</v>
      </c>
      <c r="P113" s="94" t="str">
        <f t="shared" si="17"/>
        <v>Overall total 1 + 2</v>
      </c>
    </row>
    <row r="114" spans="1:16" ht="12.75" customHeight="1">
      <c r="A114" s="401" t="s">
        <v>382</v>
      </c>
      <c r="B114" s="401"/>
      <c r="C114" s="402"/>
      <c r="D114" s="133"/>
      <c r="E114" s="134"/>
      <c r="F114" s="135">
        <f>F113/1000</f>
        <v>0</v>
      </c>
      <c r="G114" s="134"/>
      <c r="H114" s="135">
        <f>H113/1000</f>
        <v>0</v>
      </c>
      <c r="I114" s="134"/>
      <c r="J114" s="135">
        <f>J113/1000</f>
        <v>0</v>
      </c>
      <c r="K114" s="134"/>
      <c r="L114" s="135">
        <f>L113/1000</f>
        <v>0</v>
      </c>
      <c r="M114" s="134"/>
      <c r="N114" s="136">
        <f>N113/1000</f>
        <v>0</v>
      </c>
      <c r="P114" s="94" t="str">
        <f t="shared" si="17"/>
        <v>Assessment in %</v>
      </c>
    </row>
    <row r="115" spans="1:16" ht="12.75" customHeight="1">
      <c r="A115" s="401" t="s">
        <v>383</v>
      </c>
      <c r="B115" s="401"/>
      <c r="C115" s="402"/>
      <c r="D115" s="137"/>
      <c r="E115" s="138"/>
      <c r="F115" s="139" t="e">
        <f>_xlfn.RANK.EQ(F114,Wertung)</f>
        <v>#REF!</v>
      </c>
      <c r="G115" s="138"/>
      <c r="H115" s="139" t="e">
        <f>_xlfn.RANK.EQ(H114,Wertung)</f>
        <v>#REF!</v>
      </c>
      <c r="I115" s="138"/>
      <c r="J115" s="139" t="e">
        <f>_xlfn.RANK.EQ(J114,Wertung)</f>
        <v>#REF!</v>
      </c>
      <c r="K115" s="138"/>
      <c r="L115" s="139" t="e">
        <f>_xlfn.RANK.EQ(L114,Wertung)</f>
        <v>#REF!</v>
      </c>
      <c r="M115" s="138"/>
      <c r="N115" s="140" t="e">
        <f>_xlfn.RANK.EQ(N114,Wertung)</f>
        <v>#REF!</v>
      </c>
      <c r="P115" s="94" t="str">
        <f t="shared" si="17"/>
        <v>Ranking</v>
      </c>
    </row>
    <row r="116" spans="1:16" ht="10">
      <c r="E116" s="70"/>
      <c r="G116" s="70"/>
      <c r="I116" s="70"/>
      <c r="K116" s="70"/>
      <c r="M116" s="70"/>
    </row>
    <row r="117" spans="1:16" ht="22.5" customHeight="1">
      <c r="A117" s="403" t="s">
        <v>384</v>
      </c>
      <c r="B117" s="403"/>
      <c r="C117" s="403"/>
      <c r="D117" s="403"/>
      <c r="E117" s="403"/>
      <c r="F117" s="403"/>
      <c r="G117" s="403"/>
      <c r="H117" s="403"/>
      <c r="I117" s="403"/>
      <c r="J117" s="403"/>
      <c r="K117" s="403"/>
      <c r="L117" s="403"/>
      <c r="M117" s="403"/>
      <c r="N117" s="403"/>
    </row>
    <row r="118" spans="1:16" ht="37.65" customHeight="1">
      <c r="A118" s="404"/>
      <c r="B118" s="404"/>
      <c r="C118" s="404"/>
      <c r="E118" s="70"/>
      <c r="G118" s="70"/>
      <c r="I118" s="405"/>
      <c r="J118" s="405"/>
      <c r="K118" s="405"/>
      <c r="L118" s="405"/>
      <c r="M118" s="405"/>
      <c r="N118" s="405"/>
    </row>
    <row r="119" spans="1:16" ht="12" customHeight="1">
      <c r="B119" s="142"/>
      <c r="E119" s="70"/>
      <c r="G119" s="70"/>
      <c r="I119" s="406" t="s">
        <v>385</v>
      </c>
      <c r="J119" s="406"/>
      <c r="K119" s="406"/>
      <c r="L119" s="406"/>
      <c r="M119" s="406"/>
      <c r="N119" s="406"/>
    </row>
  </sheetData>
  <sheetProtection algorithmName="SHA-512" hashValue="ZsxF5VzLXv2e+4CtIU0G3vcr6PH0IvIhiPaGh3TGchvV2JmedVFVuvuw8DskZDv5rkTTKg4GngYlsS5RLhw/8g==" saltValue="37e6VxsDVacDMk0poHb9rQ==" spinCount="100000" sheet="1" selectLockedCells="1"/>
  <mergeCells count="135">
    <mergeCell ref="A1:J1"/>
    <mergeCell ref="L1:N1"/>
    <mergeCell ref="A2:B2"/>
    <mergeCell ref="C2:E2"/>
    <mergeCell ref="G2:H2"/>
    <mergeCell ref="M2:N2"/>
    <mergeCell ref="A3:B3"/>
    <mergeCell ref="C3:E3"/>
    <mergeCell ref="G3:K5"/>
    <mergeCell ref="M3:N3"/>
    <mergeCell ref="A4:B4"/>
    <mergeCell ref="C4:E4"/>
    <mergeCell ref="M4:N4"/>
    <mergeCell ref="A5:B5"/>
    <mergeCell ref="C5:E5"/>
    <mergeCell ref="M5:N5"/>
    <mergeCell ref="B7:C7"/>
    <mergeCell ref="B8:C8"/>
    <mergeCell ref="B9:C9"/>
    <mergeCell ref="B10:N10"/>
    <mergeCell ref="B11:C11"/>
    <mergeCell ref="B12:C12"/>
    <mergeCell ref="O5:O6"/>
    <mergeCell ref="E6:F6"/>
    <mergeCell ref="G6:H6"/>
    <mergeCell ref="I6:J6"/>
    <mergeCell ref="K6:L6"/>
    <mergeCell ref="M6:N6"/>
    <mergeCell ref="B19:C19"/>
    <mergeCell ref="B20:C20"/>
    <mergeCell ref="B21:C21"/>
    <mergeCell ref="A22:C22"/>
    <mergeCell ref="B23:C23"/>
    <mergeCell ref="B24:C24"/>
    <mergeCell ref="B13:C13"/>
    <mergeCell ref="A14:C14"/>
    <mergeCell ref="B15:C15"/>
    <mergeCell ref="B16:C16"/>
    <mergeCell ref="B17:C17"/>
    <mergeCell ref="A18:C18"/>
    <mergeCell ref="B31:C31"/>
    <mergeCell ref="B32:C32"/>
    <mergeCell ref="B33:C33"/>
    <mergeCell ref="B34:C34"/>
    <mergeCell ref="A35:C35"/>
    <mergeCell ref="B36:C36"/>
    <mergeCell ref="B25:C25"/>
    <mergeCell ref="A26:C26"/>
    <mergeCell ref="B27:C27"/>
    <mergeCell ref="B28:C28"/>
    <mergeCell ref="B29:C29"/>
    <mergeCell ref="A30:C30"/>
    <mergeCell ref="B43:C43"/>
    <mergeCell ref="B44:C44"/>
    <mergeCell ref="B45:C45"/>
    <mergeCell ref="B46:C46"/>
    <mergeCell ref="B47:C47"/>
    <mergeCell ref="A48:C48"/>
    <mergeCell ref="A37:C37"/>
    <mergeCell ref="B38:N38"/>
    <mergeCell ref="B39:C39"/>
    <mergeCell ref="B40:C40"/>
    <mergeCell ref="B41:C41"/>
    <mergeCell ref="B42:C42"/>
    <mergeCell ref="B55:C55"/>
    <mergeCell ref="B56:C56"/>
    <mergeCell ref="B57:C57"/>
    <mergeCell ref="A58:C58"/>
    <mergeCell ref="B59:C59"/>
    <mergeCell ref="B60:C60"/>
    <mergeCell ref="B49:C49"/>
    <mergeCell ref="B50:C50"/>
    <mergeCell ref="B51:C51"/>
    <mergeCell ref="B52:C52"/>
    <mergeCell ref="B53:C53"/>
    <mergeCell ref="B54:C54"/>
    <mergeCell ref="B67:C67"/>
    <mergeCell ref="A68:C68"/>
    <mergeCell ref="B69:C69"/>
    <mergeCell ref="B70:C70"/>
    <mergeCell ref="B71:C71"/>
    <mergeCell ref="B72:C72"/>
    <mergeCell ref="B61:C61"/>
    <mergeCell ref="B62:C62"/>
    <mergeCell ref="B63:C63"/>
    <mergeCell ref="B64:C64"/>
    <mergeCell ref="B65:C65"/>
    <mergeCell ref="B66:C66"/>
    <mergeCell ref="B79:C79"/>
    <mergeCell ref="B80:C80"/>
    <mergeCell ref="B81:C81"/>
    <mergeCell ref="B82:C82"/>
    <mergeCell ref="B83:C83"/>
    <mergeCell ref="B84:C84"/>
    <mergeCell ref="B73:C73"/>
    <mergeCell ref="B74:C74"/>
    <mergeCell ref="B75:C75"/>
    <mergeCell ref="B76:C76"/>
    <mergeCell ref="B77:C77"/>
    <mergeCell ref="A78:C78"/>
    <mergeCell ref="B91:C91"/>
    <mergeCell ref="B92:C92"/>
    <mergeCell ref="B93:C93"/>
    <mergeCell ref="B94:C94"/>
    <mergeCell ref="B95:C95"/>
    <mergeCell ref="B96:C96"/>
    <mergeCell ref="B85:C85"/>
    <mergeCell ref="B86:C86"/>
    <mergeCell ref="B87:C87"/>
    <mergeCell ref="A88:C88"/>
    <mergeCell ref="B89:C89"/>
    <mergeCell ref="B90:C90"/>
    <mergeCell ref="B103:C103"/>
    <mergeCell ref="B104:C104"/>
    <mergeCell ref="B105:C105"/>
    <mergeCell ref="A106:C106"/>
    <mergeCell ref="B107:C107"/>
    <mergeCell ref="B108:C108"/>
    <mergeCell ref="A97:C97"/>
    <mergeCell ref="B98:C98"/>
    <mergeCell ref="B99:C99"/>
    <mergeCell ref="B100:C100"/>
    <mergeCell ref="B101:C101"/>
    <mergeCell ref="B102:C102"/>
    <mergeCell ref="A115:C115"/>
    <mergeCell ref="A117:N117"/>
    <mergeCell ref="A118:C118"/>
    <mergeCell ref="I118:N118"/>
    <mergeCell ref="I119:N119"/>
    <mergeCell ref="B109:C109"/>
    <mergeCell ref="B110:C110"/>
    <mergeCell ref="A111:C111"/>
    <mergeCell ref="A112:C112"/>
    <mergeCell ref="A113:C113"/>
    <mergeCell ref="A114:C114"/>
  </mergeCells>
  <conditionalFormatting sqref="D113">
    <cfRule type="cellIs" dxfId="0" priority="1" operator="notEqual">
      <formula>1</formula>
    </cfRule>
  </conditionalFormatting>
  <dataValidations count="1">
    <dataValidation type="decimal" allowBlank="1" showInputMessage="1" showErrorMessage="1" sqref="D12:D13 D16:D17 D20:D21 D24:D25 D28:D29 D32:D34 D36 D40:D47 D50:D57 D60:D67 D70:D77 D80:D87 D90:D96 D99:D105 D108:D110" xr:uid="{AA0DBD4F-FC61-4D82-B402-3568CE561EF7}">
      <formula1>0</formula1>
      <formula2>1</formula2>
    </dataValidation>
  </dataValidations>
  <pageMargins left="0.59055118110236227" right="0.31496062992125984" top="0.19685039370078741" bottom="0.51181102362204722" header="0" footer="0.19685039370078741"/>
  <pageSetup paperSize="9" fitToHeight="0" orientation="landscape" r:id="rId1"/>
  <headerFooter differentFirst="1">
    <oddFooter>&amp;R&amp;7Page &amp;P of &amp;N</oddFooter>
    <firstFooter>&amp;L&amp;7Form 31-10-3-en&amp;R&amp;7Page &amp;P of &amp;N</firstFooter>
  </headerFooter>
  <rowBreaks count="1" manualBreakCount="1">
    <brk id="33" max="1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7"/>
  <sheetViews>
    <sheetView zoomScaleNormal="100" workbookViewId="0">
      <selection activeCell="A2" sqref="A2:XFD3"/>
    </sheetView>
  </sheetViews>
  <sheetFormatPr defaultColWidth="11.453125" defaultRowHeight="14.5"/>
  <cols>
    <col min="1" max="1" width="8.453125" style="3" customWidth="1"/>
    <col min="2" max="2" width="77" style="3" customWidth="1"/>
    <col min="3" max="3" width="46.54296875" style="3" customWidth="1"/>
    <col min="4" max="16384" width="11.453125" style="3"/>
  </cols>
  <sheetData>
    <row r="1" spans="1:6" ht="15.5">
      <c r="A1" s="2" t="s">
        <v>37</v>
      </c>
      <c r="B1" s="8"/>
      <c r="C1" s="8"/>
      <c r="D1" s="8"/>
      <c r="E1" s="8"/>
      <c r="F1" s="8"/>
    </row>
    <row r="2" spans="1:6">
      <c r="A2" s="4" t="s">
        <v>38</v>
      </c>
      <c r="B2" s="8"/>
      <c r="C2" s="8"/>
      <c r="D2" s="8"/>
      <c r="E2" s="8"/>
      <c r="F2" s="8"/>
    </row>
    <row r="3" spans="1:6" ht="26">
      <c r="A3" s="8"/>
      <c r="B3" s="5" t="s">
        <v>201</v>
      </c>
      <c r="C3" s="8"/>
      <c r="D3" s="8"/>
      <c r="E3" s="8"/>
      <c r="F3" s="8"/>
    </row>
    <row r="4" spans="1:6">
      <c r="A4" s="4" t="s">
        <v>39</v>
      </c>
      <c r="B4" s="8"/>
      <c r="C4" s="8"/>
      <c r="D4" s="8"/>
      <c r="E4" s="8"/>
      <c r="F4" s="8"/>
    </row>
    <row r="5" spans="1:6" ht="38.5">
      <c r="A5" s="8"/>
      <c r="B5" s="5" t="s">
        <v>40</v>
      </c>
      <c r="C5" s="8"/>
      <c r="D5" s="8"/>
      <c r="E5" s="8"/>
      <c r="F5" s="8"/>
    </row>
    <row r="6" spans="1:6">
      <c r="A6" s="4" t="s">
        <v>41</v>
      </c>
      <c r="B6" s="5"/>
      <c r="C6" s="8"/>
      <c r="D6" s="8"/>
      <c r="E6" s="8"/>
      <c r="F6" s="8"/>
    </row>
    <row r="7" spans="1:6" ht="51">
      <c r="A7" s="4"/>
      <c r="B7" s="5" t="s">
        <v>42</v>
      </c>
      <c r="C7" s="8"/>
      <c r="D7" s="8"/>
      <c r="E7" s="8"/>
      <c r="F7" s="8"/>
    </row>
    <row r="8" spans="1:6">
      <c r="A8" s="4" t="s">
        <v>43</v>
      </c>
      <c r="B8" s="5"/>
      <c r="C8" s="8"/>
      <c r="D8" s="8"/>
      <c r="E8" s="8"/>
      <c r="F8" s="8"/>
    </row>
    <row r="9" spans="1:6" ht="26">
      <c r="A9" s="8"/>
      <c r="B9" s="5" t="s">
        <v>44</v>
      </c>
      <c r="C9" s="8"/>
      <c r="D9" s="8"/>
      <c r="E9" s="8"/>
      <c r="F9" s="8"/>
    </row>
    <row r="10" spans="1:6">
      <c r="A10" s="4" t="s">
        <v>45</v>
      </c>
      <c r="B10" s="8"/>
      <c r="C10" s="8"/>
      <c r="D10" s="8"/>
      <c r="E10" s="8"/>
      <c r="F10" s="8"/>
    </row>
    <row r="11" spans="1:6" ht="25">
      <c r="A11" s="8"/>
      <c r="B11" s="7" t="s">
        <v>46</v>
      </c>
      <c r="C11" s="8"/>
      <c r="D11" s="8"/>
      <c r="E11" s="8"/>
      <c r="F11" s="8"/>
    </row>
    <row r="12" spans="1:6">
      <c r="A12" s="4" t="s">
        <v>102</v>
      </c>
      <c r="B12" s="8"/>
      <c r="C12" s="8"/>
      <c r="D12" s="8"/>
      <c r="E12" s="8"/>
      <c r="F12" s="8"/>
    </row>
    <row r="13" spans="1:6" ht="26">
      <c r="A13" s="8"/>
      <c r="B13" s="5" t="s">
        <v>47</v>
      </c>
      <c r="C13" s="8"/>
      <c r="D13" s="8"/>
      <c r="E13" s="8"/>
      <c r="F13" s="8"/>
    </row>
    <row r="14" spans="1:6" ht="30.75" customHeight="1">
      <c r="A14" s="461" t="s">
        <v>103</v>
      </c>
      <c r="B14" s="461"/>
      <c r="C14" s="8"/>
      <c r="D14" s="8"/>
      <c r="E14" s="8"/>
      <c r="F14" s="8"/>
    </row>
    <row r="15" spans="1:6" ht="30.75" customHeight="1">
      <c r="A15" s="8"/>
      <c r="B15" s="5" t="s">
        <v>48</v>
      </c>
      <c r="C15" s="8"/>
      <c r="D15" s="8"/>
      <c r="E15" s="8"/>
      <c r="F15" s="8"/>
    </row>
    <row r="16" spans="1:6">
      <c r="A16" s="4" t="s">
        <v>104</v>
      </c>
      <c r="B16" s="8"/>
      <c r="C16" s="8"/>
      <c r="D16" s="8"/>
      <c r="E16" s="8"/>
      <c r="F16" s="8"/>
    </row>
    <row r="17" spans="1:6" ht="38.5">
      <c r="A17" s="8"/>
      <c r="B17" s="5" t="s">
        <v>49</v>
      </c>
      <c r="C17" s="8"/>
      <c r="D17" s="8"/>
      <c r="E17" s="8"/>
      <c r="F17" s="8"/>
    </row>
    <row r="18" spans="1:6">
      <c r="A18" s="4" t="s">
        <v>105</v>
      </c>
      <c r="B18" s="8"/>
      <c r="C18" s="8"/>
      <c r="D18" s="8"/>
      <c r="E18" s="8"/>
      <c r="F18" s="8"/>
    </row>
    <row r="19" spans="1:6" ht="26.9" customHeight="1">
      <c r="A19" s="8"/>
      <c r="B19" s="5" t="s">
        <v>50</v>
      </c>
      <c r="C19" s="8"/>
      <c r="D19" s="8"/>
      <c r="E19" s="8"/>
      <c r="F19" s="8"/>
    </row>
    <row r="20" spans="1:6">
      <c r="A20" s="4" t="s">
        <v>106</v>
      </c>
      <c r="B20" s="8"/>
      <c r="C20" s="8"/>
      <c r="D20" s="8"/>
      <c r="E20" s="8"/>
      <c r="F20" s="8"/>
    </row>
    <row r="21" spans="1:6" ht="31" customHeight="1">
      <c r="A21" s="8"/>
      <c r="B21" s="5" t="s">
        <v>181</v>
      </c>
      <c r="C21" s="5"/>
      <c r="D21" s="8"/>
      <c r="E21" s="8"/>
      <c r="F21" s="8"/>
    </row>
    <row r="22" spans="1:6">
      <c r="A22" s="4" t="s">
        <v>107</v>
      </c>
      <c r="B22" s="8"/>
      <c r="C22" s="8"/>
      <c r="D22" s="8"/>
      <c r="E22" s="8"/>
      <c r="F22" s="8"/>
    </row>
    <row r="23" spans="1:6" ht="90" customHeight="1">
      <c r="A23" s="8"/>
      <c r="B23" s="5" t="s">
        <v>51</v>
      </c>
      <c r="C23" s="8"/>
      <c r="D23" s="8"/>
      <c r="E23" s="8"/>
      <c r="F23" s="8"/>
    </row>
    <row r="24" spans="1:6">
      <c r="A24" s="8"/>
      <c r="B24" s="8"/>
      <c r="C24" s="8"/>
      <c r="D24" s="8"/>
      <c r="E24" s="8"/>
      <c r="F24" s="8"/>
    </row>
    <row r="25" spans="1:6">
      <c r="A25" s="8"/>
      <c r="B25" s="8"/>
      <c r="C25" s="8"/>
      <c r="D25" s="8"/>
      <c r="E25" s="8"/>
      <c r="F25" s="8"/>
    </row>
    <row r="26" spans="1:6">
      <c r="A26" s="8"/>
      <c r="B26" s="8"/>
      <c r="C26" s="8"/>
      <c r="D26" s="8"/>
      <c r="E26" s="8"/>
      <c r="F26" s="8"/>
    </row>
    <row r="27" spans="1:6">
      <c r="A27" s="8"/>
      <c r="B27" s="8"/>
      <c r="C27" s="8"/>
      <c r="D27" s="8"/>
      <c r="E27" s="8"/>
      <c r="F27" s="8"/>
    </row>
    <row r="28" spans="1:6">
      <c r="A28" s="8"/>
      <c r="B28" s="8"/>
      <c r="C28" s="8"/>
      <c r="D28" s="8"/>
      <c r="E28" s="8"/>
      <c r="F28" s="8"/>
    </row>
    <row r="29" spans="1:6">
      <c r="A29" s="8"/>
      <c r="B29" s="8"/>
      <c r="C29" s="8"/>
      <c r="D29" s="8"/>
      <c r="E29" s="8"/>
      <c r="F29" s="8"/>
    </row>
    <row r="30" spans="1:6">
      <c r="A30" s="8"/>
      <c r="B30" s="8"/>
      <c r="C30" s="8"/>
      <c r="D30" s="8"/>
      <c r="E30" s="8"/>
      <c r="F30" s="8"/>
    </row>
    <row r="31" spans="1:6">
      <c r="A31" s="8"/>
      <c r="B31" s="8"/>
      <c r="C31" s="8"/>
      <c r="D31" s="8"/>
      <c r="E31" s="8"/>
      <c r="F31" s="8"/>
    </row>
    <row r="32" spans="1:6">
      <c r="A32" s="8"/>
      <c r="B32" s="8"/>
      <c r="C32" s="8"/>
      <c r="D32" s="8"/>
      <c r="E32" s="8"/>
      <c r="F32" s="8"/>
    </row>
    <row r="33" spans="1:6">
      <c r="A33" s="8"/>
      <c r="B33" s="8"/>
      <c r="C33" s="8"/>
      <c r="D33" s="8"/>
      <c r="E33" s="8"/>
      <c r="F33" s="8"/>
    </row>
    <row r="34" spans="1:6">
      <c r="A34" s="8"/>
      <c r="B34" s="8"/>
      <c r="C34" s="8"/>
      <c r="D34" s="8"/>
      <c r="E34" s="8"/>
      <c r="F34" s="8"/>
    </row>
    <row r="35" spans="1:6">
      <c r="A35" s="8"/>
      <c r="B35" s="8"/>
      <c r="C35" s="8"/>
      <c r="D35" s="8"/>
      <c r="E35" s="8"/>
      <c r="F35" s="8"/>
    </row>
    <row r="36" spans="1:6">
      <c r="A36" s="8"/>
      <c r="B36" s="8"/>
      <c r="C36" s="8"/>
      <c r="D36" s="8"/>
      <c r="E36" s="8"/>
      <c r="F36" s="8"/>
    </row>
    <row r="37" spans="1:6">
      <c r="A37" s="8"/>
      <c r="B37" s="8"/>
      <c r="C37" s="8"/>
      <c r="D37" s="8"/>
      <c r="E37" s="8"/>
      <c r="F37" s="8"/>
    </row>
  </sheetData>
  <mergeCells count="1">
    <mergeCell ref="A14:B14"/>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F1F5A-668C-4F59-90A3-E614716110D1}">
  <dimension ref="C3:D6"/>
  <sheetViews>
    <sheetView workbookViewId="0">
      <selection activeCell="C4" sqref="C4:C6"/>
    </sheetView>
  </sheetViews>
  <sheetFormatPr defaultRowHeight="14.5"/>
  <cols>
    <col min="3" max="3" width="24.7265625" customWidth="1"/>
  </cols>
  <sheetData>
    <row r="3" spans="3:4">
      <c r="C3" s="42" t="s">
        <v>92</v>
      </c>
      <c r="D3" s="42"/>
    </row>
    <row r="4" spans="3:4">
      <c r="C4" t="s">
        <v>91</v>
      </c>
    </row>
    <row r="5" spans="3:4">
      <c r="C5" t="s">
        <v>93</v>
      </c>
    </row>
    <row r="6" spans="3:4">
      <c r="C6" t="s">
        <v>94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8" ma:contentTypeDescription="Ein neues Dokument erstellen." ma:contentTypeScope="" ma:versionID="3bf8efcd7ea7a8aead5801839ab264a1">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3ea4f887aaeda1bdf82c3f7242c43177"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0400F8F-9C3E-4A99-BAAF-2D5EAF9B168E}">
  <ds:schemaRefs>
    <ds:schemaRef ds:uri="http://purl.org/dc/elements/1.1/"/>
    <ds:schemaRef ds:uri="http://schemas.microsoft.com/office/2006/metadata/properties"/>
    <ds:schemaRef ds:uri="http://purl.org/dc/dcmitype/"/>
    <ds:schemaRef ds:uri="04ac4ecf-9708-45f7-9d64-eaef3bff4f59"/>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47d30a7d-b41a-4785-a964-e05815a9f29f"/>
    <ds:schemaRef ds:uri="http://www.w3.org/XML/1998/namespace"/>
  </ds:schemaRefs>
</ds:datastoreItem>
</file>

<file path=customXml/itemProps2.xml><?xml version="1.0" encoding="utf-8"?>
<ds:datastoreItem xmlns:ds="http://schemas.openxmlformats.org/officeDocument/2006/customXml" ds:itemID="{2E1FDA39-7E0A-4D8A-8D92-96A97464FB20}"/>
</file>

<file path=customXml/itemProps3.xml><?xml version="1.0" encoding="utf-8"?>
<ds:datastoreItem xmlns:ds="http://schemas.openxmlformats.org/officeDocument/2006/customXml" ds:itemID="{F4158C5A-A756-4948-8A59-8B26B03928E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Запрошення</vt:lpstr>
      <vt:lpstr>Документи</vt:lpstr>
      <vt:lpstr>Додаток 2_Комерційна пропозиція</vt:lpstr>
      <vt:lpstr>Технічна оцінка</vt:lpstr>
      <vt:lpstr>FAQ_Tender</vt:lpstr>
      <vt:lpstr>legend</vt:lpstr>
      <vt:lpstr>fixed_fee</vt:lpstr>
      <vt:lpstr>'Додаток 2_Комерційна пропозиція'!Print_Area</vt:lpstr>
      <vt:lpstr>'Технічна оцінка'!Print_Area</vt:lpstr>
      <vt:lpstr>'Технічна оцінка'!Print_Titles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Pidhoretska, Yuliia GIZ UA</cp:lastModifiedBy>
  <cp:revision/>
  <cp:lastPrinted>2025-07-31T07:49:16Z</cp:lastPrinted>
  <dcterms:created xsi:type="dcterms:W3CDTF">2015-10-29T07:24:41Z</dcterms:created>
  <dcterms:modified xsi:type="dcterms:W3CDTF">2025-11-28T12:57:38Z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